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20" windowWidth="12120" windowHeight="2835" activeTab="2"/>
  </bookViews>
  <sheets>
    <sheet name="előlap" sheetId="1" r:id="rId1"/>
    <sheet name="mérleg." sheetId="2" r:id="rId2"/>
    <sheet name="eredmény" sheetId="3" r:id="rId3"/>
  </sheets>
  <definedNames>
    <definedName name="_xlnm.Print_Area" localSheetId="1">'mérleg.'!$A$1:$U$47</definedName>
  </definedNames>
  <calcPr fullCalcOnLoad="1"/>
</workbook>
</file>

<file path=xl/sharedStrings.xml><?xml version="1.0" encoding="utf-8"?>
<sst xmlns="http://schemas.openxmlformats.org/spreadsheetml/2006/main" count="139" uniqueCount="125">
  <si>
    <t>adatok e/Ft-ban</t>
  </si>
  <si>
    <t>A tétel megnevezése</t>
  </si>
  <si>
    <t>Előző év(ek)   módosításai</t>
  </si>
  <si>
    <t>Tágyév</t>
  </si>
  <si>
    <t>a.</t>
  </si>
  <si>
    <t>b.</t>
  </si>
  <si>
    <t>c.</t>
  </si>
  <si>
    <t>d.</t>
  </si>
  <si>
    <t>e.</t>
  </si>
  <si>
    <t>01.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</si>
  <si>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</si>
  <si>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</si>
  <si>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</si>
  <si>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</si>
  <si>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</si>
  <si>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</si>
  <si>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</si>
  <si>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</si>
  <si>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</si>
  <si>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</si>
  <si>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</si>
  <si>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</si>
  <si>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</si>
  <si>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Sor-        szám</t>
  </si>
  <si>
    <r>
      <t xml:space="preserve">A.  Befektetett eszközök             </t>
    </r>
    <r>
      <rPr>
        <sz val="10"/>
        <rFont val="Arial CE"/>
        <family val="2"/>
      </rPr>
      <t xml:space="preserve"> (AI+AII+AIII)</t>
    </r>
    <r>
      <rPr>
        <b/>
        <sz val="10"/>
        <rFont val="Arial CE"/>
        <family val="2"/>
      </rPr>
      <t xml:space="preserve"> </t>
    </r>
  </si>
  <si>
    <t>I.</t>
  </si>
  <si>
    <t>II.</t>
  </si>
  <si>
    <t>III.</t>
  </si>
  <si>
    <t>IV.</t>
  </si>
  <si>
    <t>V.</t>
  </si>
  <si>
    <t>VI.</t>
  </si>
  <si>
    <t>A.</t>
  </si>
  <si>
    <t>B.</t>
  </si>
  <si>
    <t>C.</t>
  </si>
  <si>
    <t>D.</t>
  </si>
  <si>
    <t>E.</t>
  </si>
  <si>
    <t>Jóváhagyott osztalék</t>
  </si>
  <si>
    <t>G.</t>
  </si>
  <si>
    <t>Előző év</t>
  </si>
  <si>
    <t>Az egyéb szervezet megnevezése:</t>
  </si>
  <si>
    <t>Az egyéb szervezet címe:</t>
  </si>
  <si>
    <t>EGYSZERES KÖNYVITELT VEZETŐ EGYÉB SZERVEZETEK</t>
  </si>
  <si>
    <t>EGYSZERŰSÍTETT BESZÁMOLÓJÁNAK MÉRLEGE</t>
  </si>
  <si>
    <t>ÉV</t>
  </si>
  <si>
    <t xml:space="preserve">III. BEFEKTETETT PÉNZÜGYI ESZKÖZÖK      </t>
  </si>
  <si>
    <t xml:space="preserve">II. TÁRGYI ESZKÖZÖK                 </t>
  </si>
  <si>
    <t xml:space="preserve">I. IMMATERIÁLIS JAVAK               </t>
  </si>
  <si>
    <t>D. Tartalék</t>
  </si>
  <si>
    <t>I. HOSSZÚLEJÁRATÚ KÖTELEZETTSÉGEK</t>
  </si>
  <si>
    <t xml:space="preserve">II. RÖVID LEJÁRATÚ KÖTELEZETTSÉGEK    </t>
  </si>
  <si>
    <t>2.</t>
  </si>
  <si>
    <t>3.</t>
  </si>
  <si>
    <t>4.</t>
  </si>
  <si>
    <t>5.</t>
  </si>
  <si>
    <t>6.</t>
  </si>
  <si>
    <t>7.</t>
  </si>
  <si>
    <t>8.</t>
  </si>
  <si>
    <t>9.</t>
  </si>
  <si>
    <r>
      <t xml:space="preserve">B. Forgóeszközök                         </t>
    </r>
    <r>
      <rPr>
        <sz val="10"/>
        <rFont val="Arial CE"/>
        <family val="2"/>
      </rPr>
      <t>(BI+BII+BIII)</t>
    </r>
  </si>
  <si>
    <t xml:space="preserve">I. KÉSZLETEK                             </t>
  </si>
  <si>
    <t xml:space="preserve">II. KÖVETELÉSEK                      </t>
  </si>
  <si>
    <t xml:space="preserve">III. ÉRTÉKPAPÍROK                     </t>
  </si>
  <si>
    <t xml:space="preserve">IV. PÉNZESZKÖZÖK                  </t>
  </si>
  <si>
    <t>ESZKÖZÖK (AKTÍVÁK) ÖSSZESEN    (A+B)</t>
  </si>
  <si>
    <t>I.INDULÓ TŐKE/JEGYZETT TŐKE</t>
  </si>
  <si>
    <t>II. TŐKEVÁLTOZÁS/EREDMÉNY</t>
  </si>
  <si>
    <t>III. LEKÖTÖTT TARTALÉK</t>
  </si>
  <si>
    <t>IV. TÁRGYÉVI EREDMÉNY ALAPTEV.BŐL</t>
  </si>
  <si>
    <t>V. TÁRGYÉVI EREDMÉNY VÁLLALK. TEV.BŐL</t>
  </si>
  <si>
    <t xml:space="preserve">E. Céltartalékok                            </t>
  </si>
  <si>
    <t>F. Kötelezettségek                                (I+II)</t>
  </si>
  <si>
    <r>
      <t xml:space="preserve">C. Saját tőke                             </t>
    </r>
    <r>
      <rPr>
        <sz val="10"/>
        <rFont val="Arial CE"/>
        <family val="2"/>
      </rPr>
      <t>(12-16 sorok)</t>
    </r>
  </si>
  <si>
    <t>FORRÁSOK (PASSZÍVÁK) ÖSSZESEN    (C+D+E+F)</t>
  </si>
  <si>
    <t>Egyéb szervezet megnevezése:</t>
  </si>
  <si>
    <t>Egyéb szervezet címe:</t>
  </si>
  <si>
    <t>EGYSZERES KÖNYVITELT VEZETŐ EGYÉB SZERVEZETEK EGYSZERŰSÍTETT BESZÁMOLÓJÁNAK EREDMÉNYLEVEZETÉSE</t>
  </si>
  <si>
    <t>adatok E/Ft-ban</t>
  </si>
  <si>
    <t>S. sz</t>
  </si>
  <si>
    <t>Előző év(ek) helyesbítései</t>
  </si>
  <si>
    <t>Tárgyév</t>
  </si>
  <si>
    <t>Alaptev.</t>
  </si>
  <si>
    <t>Váll.tev.</t>
  </si>
  <si>
    <t>Összesen</t>
  </si>
  <si>
    <t>Keltezés:</t>
  </si>
  <si>
    <t>___________________________________________________________</t>
  </si>
  <si>
    <t>Ebből:</t>
  </si>
  <si>
    <t>Végleges pénzbev. Elszámolt bevételek</t>
  </si>
  <si>
    <t>PÉNZÜGYILEG RENDEZETT BEVÉTELEK</t>
  </si>
  <si>
    <t>-alapítói</t>
  </si>
  <si>
    <t>-támogatások</t>
  </si>
  <si>
    <t>-központi költségvetési</t>
  </si>
  <si>
    <t>-társadalombiztosítási</t>
  </si>
  <si>
    <t>-továbbutalási céllal kapott</t>
  </si>
  <si>
    <t>-egyéb</t>
  </si>
  <si>
    <t>-egyéb bevételek</t>
  </si>
  <si>
    <t>PÉNZBEVÉTELT NEM JELENTŐ BEVÉTELEK</t>
  </si>
  <si>
    <t>Végleges pénzkiad. Elszámolt ráfordítások</t>
  </si>
  <si>
    <t>RÁFORDÍTÁSKÉNT ÉRVÉNYESÍTHETŐ KIAD.</t>
  </si>
  <si>
    <t>-továbbutalt támogatás</t>
  </si>
  <si>
    <t>RÁFORDÍTÁST JELENTŐ ESZKÖZVÁLTOZÁS</t>
  </si>
  <si>
    <t>RÁFORDÍTÁST JELENTŐ ELSZÁMOLÁSOK</t>
  </si>
  <si>
    <t>RÁFORD. NEM ÉRVÉNYESÍTHETŐ KIADÁSOK</t>
  </si>
  <si>
    <t>Tárgyévi pénzügyi eredmény</t>
  </si>
  <si>
    <t>Nem pénzben realizált eredmény</t>
  </si>
  <si>
    <t>Adózás előtti eredmény</t>
  </si>
  <si>
    <t xml:space="preserve">F. </t>
  </si>
  <si>
    <t>Fizetendő társasági adó</t>
  </si>
  <si>
    <t>H.</t>
  </si>
  <si>
    <t>Tárgyévi eredmény</t>
  </si>
  <si>
    <t xml:space="preserve">A számviteli törvény szerinti egyéb </t>
  </si>
  <si>
    <t>év</t>
  </si>
  <si>
    <t>címe</t>
  </si>
  <si>
    <t>. Január 31.</t>
  </si>
  <si>
    <t xml:space="preserve">                  -tagdíj</t>
  </si>
  <si>
    <t xml:space="preserve"> -helyi önkormányzati</t>
  </si>
  <si>
    <t>Szász Endre Általános Iskoláért Alapítvány</t>
  </si>
  <si>
    <t xml:space="preserve"> szervezet megnevezése</t>
  </si>
  <si>
    <t>7255. Nagyberki Ifjúság útja 1</t>
  </si>
  <si>
    <t xml:space="preserve">Nagyberki, </t>
  </si>
  <si>
    <t>szervezetek közhasznú beszámolója</t>
  </si>
  <si>
    <t>-</t>
  </si>
  <si>
    <t>Adószám</t>
  </si>
  <si>
    <t>A közzétett adatok könyvvizsgálattal</t>
  </si>
  <si>
    <t>nincsenek alátámasztva</t>
  </si>
  <si>
    <t>alapítvány kuratóriumi elnöke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</si>
</sst>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00%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u val="single"/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1"/>
      <name val="Arial CE"/>
      <family val="0"/>
    </font>
    <font>
      <b/>
      <sz val="18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165" fontId="1" fillId="0" borderId="10" xfId="40" applyNumberFormat="1" applyFont="1" applyBorder="1" applyAlignment="1">
      <alignment/>
    </xf>
    <xf numFmtId="165" fontId="1" fillId="0" borderId="11" xfId="40" applyNumberFormat="1" applyFont="1" applyBorder="1" applyAlignment="1">
      <alignment/>
    </xf>
    <xf numFmtId="165" fontId="1" fillId="0" borderId="12" xfId="40" applyNumberFormat="1" applyFont="1" applyBorder="1" applyAlignment="1">
      <alignment/>
    </xf>
    <xf numFmtId="0" fontId="0" fillId="0" borderId="13" xfId="0" applyBorder="1" applyAlignment="1">
      <alignment/>
    </xf>
    <xf numFmtId="165" fontId="1" fillId="0" borderId="14" xfId="40" applyNumberFormat="1" applyFont="1" applyBorder="1" applyAlignment="1">
      <alignment/>
    </xf>
    <xf numFmtId="0" fontId="0" fillId="0" borderId="0" xfId="0" applyBorder="1" applyAlignment="1">
      <alignment/>
    </xf>
    <xf numFmtId="165" fontId="1" fillId="0" borderId="0" xfId="4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15" xfId="40" applyNumberFormat="1" applyFont="1" applyBorder="1" applyAlignment="1">
      <alignment/>
    </xf>
    <xf numFmtId="165" fontId="1" fillId="0" borderId="14" xfId="40" applyNumberFormat="1" applyFont="1" applyBorder="1" applyAlignment="1">
      <alignment/>
    </xf>
    <xf numFmtId="165" fontId="1" fillId="0" borderId="10" xfId="40" applyNumberFormat="1" applyFont="1" applyBorder="1" applyAlignment="1">
      <alignment/>
    </xf>
    <xf numFmtId="0" fontId="1" fillId="0" borderId="0" xfId="0" applyFont="1" applyAlignment="1">
      <alignment/>
    </xf>
    <xf numFmtId="165" fontId="1" fillId="0" borderId="15" xfId="40" applyNumberFormat="1" applyFont="1" applyBorder="1" applyAlignment="1">
      <alignment/>
    </xf>
    <xf numFmtId="165" fontId="1" fillId="0" borderId="16" xfId="4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165" fontId="1" fillId="0" borderId="0" xfId="40" applyNumberFormat="1" applyFont="1" applyBorder="1" applyAlignment="1">
      <alignment/>
    </xf>
    <xf numFmtId="165" fontId="0" fillId="0" borderId="0" xfId="40" applyNumberFormat="1" applyAlignment="1">
      <alignment/>
    </xf>
    <xf numFmtId="165" fontId="0" fillId="0" borderId="0" xfId="40" applyNumberFormat="1" applyAlignment="1">
      <alignment horizontal="right"/>
    </xf>
    <xf numFmtId="165" fontId="0" fillId="0" borderId="10" xfId="40" applyNumberFormat="1" applyBorder="1" applyAlignment="1">
      <alignment horizontal="center" vertical="center"/>
    </xf>
    <xf numFmtId="165" fontId="0" fillId="0" borderId="14" xfId="40" applyNumberFormat="1" applyBorder="1" applyAlignment="1">
      <alignment horizontal="center" vertical="center"/>
    </xf>
    <xf numFmtId="165" fontId="0" fillId="0" borderId="10" xfId="40" applyNumberFormat="1" applyBorder="1" applyAlignment="1">
      <alignment/>
    </xf>
    <xf numFmtId="165" fontId="0" fillId="0" borderId="15" xfId="40" applyNumberFormat="1" applyBorder="1" applyAlignment="1">
      <alignment/>
    </xf>
    <xf numFmtId="165" fontId="0" fillId="0" borderId="0" xfId="40" applyNumberFormat="1" applyBorder="1" applyAlignment="1">
      <alignment/>
    </xf>
    <xf numFmtId="165" fontId="0" fillId="0" borderId="14" xfId="40" applyNumberFormat="1" applyBorder="1" applyAlignment="1">
      <alignment/>
    </xf>
    <xf numFmtId="165" fontId="0" fillId="0" borderId="14" xfId="40" applyNumberFormat="1" applyFont="1" applyBorder="1" applyAlignment="1">
      <alignment/>
    </xf>
    <xf numFmtId="165" fontId="0" fillId="0" borderId="16" xfId="40" applyNumberFormat="1" applyBorder="1" applyAlignment="1">
      <alignment/>
    </xf>
    <xf numFmtId="165" fontId="0" fillId="0" borderId="10" xfId="40" applyNumberFormat="1" applyBorder="1" applyAlignment="1">
      <alignment horizontal="center"/>
    </xf>
    <xf numFmtId="165" fontId="0" fillId="0" borderId="0" xfId="40" applyNumberFormat="1" applyBorder="1" applyAlignment="1">
      <alignment horizontal="center"/>
    </xf>
    <xf numFmtId="165" fontId="0" fillId="0" borderId="13" xfId="40" applyNumberFormat="1" applyBorder="1" applyAlignment="1">
      <alignment/>
    </xf>
    <xf numFmtId="165" fontId="0" fillId="0" borderId="17" xfId="40" applyNumberFormat="1" applyBorder="1" applyAlignment="1">
      <alignment/>
    </xf>
    <xf numFmtId="165" fontId="1" fillId="0" borderId="18" xfId="40" applyNumberFormat="1" applyFont="1" applyBorder="1" applyAlignment="1">
      <alignment/>
    </xf>
    <xf numFmtId="165" fontId="1" fillId="0" borderId="19" xfId="40" applyNumberFormat="1" applyFont="1" applyBorder="1" applyAlignment="1">
      <alignment/>
    </xf>
    <xf numFmtId="165" fontId="0" fillId="0" borderId="14" xfId="4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1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4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5" fontId="1" fillId="0" borderId="19" xfId="40" applyNumberFormat="1" applyFont="1" applyBorder="1" applyAlignment="1">
      <alignment horizontal="center" vertical="center"/>
    </xf>
    <xf numFmtId="165" fontId="1" fillId="0" borderId="14" xfId="4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8" xfId="40" applyNumberFormat="1" applyFont="1" applyBorder="1" applyAlignment="1">
      <alignment horizontal="center" vertical="center"/>
    </xf>
    <xf numFmtId="0" fontId="1" fillId="0" borderId="10" xfId="4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5" fontId="1" fillId="0" borderId="18" xfId="40" applyNumberFormat="1" applyFont="1" applyBorder="1" applyAlignment="1">
      <alignment horizontal="center" vertical="center" wrapText="1"/>
    </xf>
    <xf numFmtId="165" fontId="1" fillId="0" borderId="10" xfId="4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165" fontId="0" fillId="0" borderId="37" xfId="40" applyNumberFormat="1" applyFont="1" applyBorder="1" applyAlignment="1">
      <alignment horizontal="center"/>
    </xf>
    <xf numFmtId="165" fontId="0" fillId="0" borderId="48" xfId="40" applyNumberFormat="1" applyFont="1" applyBorder="1" applyAlignment="1">
      <alignment horizontal="center"/>
    </xf>
    <xf numFmtId="165" fontId="0" fillId="0" borderId="10" xfId="40" applyNumberFormat="1" applyFont="1" applyBorder="1" applyAlignment="1">
      <alignment horizontal="center"/>
    </xf>
    <xf numFmtId="165" fontId="0" fillId="0" borderId="14" xfId="40" applyNumberFormat="1" applyFont="1" applyBorder="1" applyAlignment="1">
      <alignment horizontal="center"/>
    </xf>
    <xf numFmtId="165" fontId="0" fillId="0" borderId="38" xfId="40" applyNumberFormat="1" applyFont="1" applyBorder="1" applyAlignment="1">
      <alignment horizontal="center"/>
    </xf>
    <xf numFmtId="165" fontId="0" fillId="0" borderId="20" xfId="40" applyNumberFormat="1" applyFont="1" applyBorder="1" applyAlignment="1">
      <alignment horizontal="center"/>
    </xf>
    <xf numFmtId="165" fontId="0" fillId="0" borderId="15" xfId="4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22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22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9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5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left"/>
    </xf>
    <xf numFmtId="0" fontId="0" fillId="0" borderId="0" xfId="0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38" xfId="0" applyNumberForma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6">
      <selection activeCell="N33" sqref="N33:U33"/>
    </sheetView>
  </sheetViews>
  <sheetFormatPr defaultColWidth="9.00390625" defaultRowHeight="12.75"/>
  <cols>
    <col min="1" max="30" width="3.875" style="0" customWidth="1"/>
  </cols>
  <sheetData>
    <row r="1" spans="1:17" ht="19.5" customHeight="1">
      <c r="A1" s="1">
        <v>1</v>
      </c>
      <c r="B1" s="1">
        <v>8</v>
      </c>
      <c r="C1" s="1">
        <v>7</v>
      </c>
      <c r="D1" s="1">
        <v>6</v>
      </c>
      <c r="E1" s="1">
        <v>0</v>
      </c>
      <c r="F1" s="1">
        <v>3</v>
      </c>
      <c r="G1" s="1">
        <v>3</v>
      </c>
      <c r="H1" s="1">
        <v>8</v>
      </c>
      <c r="I1" s="63" t="s">
        <v>120</v>
      </c>
      <c r="J1" s="1">
        <v>1</v>
      </c>
      <c r="K1" s="63" t="s">
        <v>120</v>
      </c>
      <c r="L1" s="1">
        <v>1</v>
      </c>
      <c r="M1" s="1">
        <v>4</v>
      </c>
      <c r="N1" s="8"/>
      <c r="O1" s="8"/>
      <c r="P1" s="8"/>
      <c r="Q1" s="8"/>
    </row>
    <row r="2" spans="1:17" ht="19.5" customHeight="1">
      <c r="A2" s="68" t="s">
        <v>121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0"/>
      <c r="O2" s="60"/>
      <c r="P2" s="60"/>
      <c r="Q2" s="60"/>
    </row>
    <row r="3" spans="1:17" ht="19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0"/>
      <c r="O3" s="60"/>
      <c r="P3" s="60"/>
      <c r="Q3" s="60"/>
    </row>
    <row r="4" ht="19.5" customHeight="1"/>
    <row r="5" spans="12:22" ht="19.5" customHeight="1">
      <c r="L5" s="69" t="s">
        <v>122</v>
      </c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12:22" ht="19.5" customHeight="1">
      <c r="L6" s="69" t="s">
        <v>123</v>
      </c>
      <c r="M6" s="69"/>
      <c r="N6" s="69"/>
      <c r="O6" s="69"/>
      <c r="P6" s="69"/>
      <c r="Q6" s="69"/>
      <c r="R6" s="69"/>
      <c r="S6" s="69"/>
      <c r="T6" s="69"/>
      <c r="U6" s="69"/>
      <c r="V6" s="69"/>
    </row>
    <row r="7" ht="19.5" customHeight="1"/>
    <row r="8" ht="19.5" customHeight="1"/>
    <row r="9" spans="1:22" ht="19.5" customHeight="1">
      <c r="A9" s="67" t="s">
        <v>109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19.5" customHeight="1">
      <c r="A10" s="67" t="s">
        <v>119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ht="19.5" customHeight="1"/>
    <row r="12" spans="9:13" ht="19.5" customHeight="1">
      <c r="I12" s="62">
        <v>2</v>
      </c>
      <c r="J12" s="62">
        <v>0</v>
      </c>
      <c r="K12" s="62">
        <v>1</v>
      </c>
      <c r="L12" s="62">
        <v>0</v>
      </c>
      <c r="M12" s="14" t="s">
        <v>110</v>
      </c>
    </row>
    <row r="13" ht="19.5" customHeight="1"/>
    <row r="14" ht="19.5" customHeight="1"/>
    <row r="15" spans="1:22" ht="24" customHeight="1">
      <c r="A15" s="67" t="s">
        <v>115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19.5" customHeight="1">
      <c r="A16" s="70" t="s">
        <v>116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</row>
    <row r="17" ht="19.5" customHeight="1"/>
    <row r="18" ht="19.5" customHeight="1"/>
    <row r="19" spans="1:22" ht="19.5" customHeight="1">
      <c r="A19" s="71" t="s">
        <v>117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</row>
    <row r="20" spans="1:22" ht="19.5" customHeight="1">
      <c r="A20" s="70" t="s">
        <v>111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</row>
    <row r="21" ht="19.5" customHeight="1"/>
    <row r="22" ht="19.5" customHeight="1"/>
    <row r="23" ht="19.5" customHeight="1"/>
    <row r="24" ht="19.5" customHeight="1"/>
    <row r="25" ht="19.5" customHeight="1"/>
    <row r="26" spans="1:22" ht="19.5" customHeight="1">
      <c r="A26" s="14" t="s">
        <v>83</v>
      </c>
      <c r="D26" s="14" t="s">
        <v>118</v>
      </c>
      <c r="E26" s="14"/>
      <c r="F26" s="14"/>
      <c r="G26" s="57">
        <f>'mérleg.'!I41</f>
        <v>2</v>
      </c>
      <c r="H26" s="57">
        <f>'mérleg.'!J41</f>
        <v>0</v>
      </c>
      <c r="I26" s="57">
        <f>'mérleg.'!K41</f>
        <v>1</v>
      </c>
      <c r="J26" s="57">
        <f>'mérleg.'!L41</f>
        <v>1</v>
      </c>
      <c r="K26" s="57" t="str">
        <f>'mérleg.'!M41</f>
        <v>. Január 31.</v>
      </c>
      <c r="L26" s="57"/>
      <c r="M26" s="57"/>
      <c r="N26" s="58"/>
      <c r="O26" s="58"/>
      <c r="P26" s="58"/>
      <c r="Q26" s="58"/>
      <c r="R26" s="58"/>
      <c r="S26" s="58"/>
      <c r="T26" s="58"/>
      <c r="U26" s="58"/>
      <c r="V26" s="58"/>
    </row>
    <row r="27" ht="19.5" customHeight="1"/>
    <row r="28" ht="19.5" customHeight="1"/>
    <row r="29" ht="19.5" customHeight="1"/>
    <row r="30" spans="14:21" ht="19.5" customHeight="1" thickBot="1">
      <c r="N30" s="56"/>
      <c r="O30" s="56"/>
      <c r="P30" s="56"/>
      <c r="Q30" s="56"/>
      <c r="R30" s="56"/>
      <c r="S30" s="56"/>
      <c r="T30" s="56"/>
      <c r="U30" s="56"/>
    </row>
    <row r="31" spans="14:21" ht="19.5" customHeight="1">
      <c r="N31" s="70" t="s">
        <v>124</v>
      </c>
      <c r="O31" s="70"/>
      <c r="P31" s="70"/>
      <c r="Q31" s="70"/>
      <c r="R31" s="70"/>
      <c r="S31" s="70"/>
      <c r="T31" s="70"/>
      <c r="U31" s="70"/>
    </row>
    <row r="32" spans="14:21" ht="19.5" customHeight="1">
      <c r="N32" s="70"/>
      <c r="O32" s="70"/>
      <c r="P32" s="70"/>
      <c r="Q32" s="70"/>
      <c r="R32" s="70"/>
      <c r="S32" s="70"/>
      <c r="T32" s="70"/>
      <c r="U32" s="70"/>
    </row>
    <row r="33" spans="14:21" ht="19.5" customHeight="1">
      <c r="N33" s="70"/>
      <c r="O33" s="70"/>
      <c r="P33" s="70"/>
      <c r="Q33" s="70"/>
      <c r="R33" s="70"/>
      <c r="S33" s="70"/>
      <c r="T33" s="70"/>
      <c r="U33" s="70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12">
    <mergeCell ref="N31:U31"/>
    <mergeCell ref="N32:U32"/>
    <mergeCell ref="N33:U33"/>
    <mergeCell ref="A16:V16"/>
    <mergeCell ref="A19:V19"/>
    <mergeCell ref="A20:V20"/>
    <mergeCell ref="A9:V9"/>
    <mergeCell ref="A10:V10"/>
    <mergeCell ref="A15:V15"/>
    <mergeCell ref="A2:M2"/>
    <mergeCell ref="L5:V5"/>
    <mergeCell ref="L6:V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1"/>
  <sheetViews>
    <sheetView view="pageBreakPreview" zoomScaleSheetLayoutView="100" zoomScalePageLayoutView="0" workbookViewId="0" topLeftCell="A22">
      <selection activeCell="E42" sqref="E42"/>
    </sheetView>
  </sheetViews>
  <sheetFormatPr defaultColWidth="9.00390625" defaultRowHeight="12.75"/>
  <cols>
    <col min="1" max="10" width="2.75390625" style="0" customWidth="1"/>
    <col min="11" max="11" width="2.875" style="0" customWidth="1"/>
    <col min="12" max="14" width="2.75390625" style="0" customWidth="1"/>
    <col min="15" max="15" width="2.875" style="0" customWidth="1"/>
    <col min="16" max="18" width="2.75390625" style="0" customWidth="1"/>
    <col min="19" max="20" width="12.75390625" style="28" customWidth="1"/>
    <col min="21" max="21" width="13.375" style="28" customWidth="1"/>
    <col min="22" max="22" width="1.75390625" style="0" customWidth="1"/>
    <col min="23" max="24" width="13.75390625" style="0" bestFit="1" customWidth="1"/>
    <col min="25" max="25" width="12.625" style="0" bestFit="1" customWidth="1"/>
    <col min="26" max="26" width="11.75390625" style="17" bestFit="1" customWidth="1"/>
  </cols>
  <sheetData>
    <row r="1" spans="1:24" ht="16.5" customHeight="1">
      <c r="A1" s="1">
        <f>előlap!A1</f>
        <v>1</v>
      </c>
      <c r="B1" s="1">
        <f>előlap!B1</f>
        <v>8</v>
      </c>
      <c r="C1" s="1">
        <f>előlap!C1</f>
        <v>7</v>
      </c>
      <c r="D1" s="1">
        <f>előlap!D1</f>
        <v>6</v>
      </c>
      <c r="E1" s="1">
        <f>előlap!E1</f>
        <v>0</v>
      </c>
      <c r="F1" s="1">
        <f>előlap!F1</f>
        <v>3</v>
      </c>
      <c r="G1" s="1">
        <f>előlap!G1</f>
        <v>3</v>
      </c>
      <c r="H1" s="1">
        <f>előlap!H1</f>
        <v>8</v>
      </c>
      <c r="I1" s="65" t="str">
        <f>előlap!I1</f>
        <v>-</v>
      </c>
      <c r="J1" s="1">
        <f>előlap!J1</f>
        <v>1</v>
      </c>
      <c r="K1" s="65" t="str">
        <f>előlap!K1</f>
        <v>-</v>
      </c>
      <c r="L1" s="1">
        <f>előlap!L1</f>
        <v>1</v>
      </c>
      <c r="M1" s="1">
        <f>előlap!M1</f>
        <v>4</v>
      </c>
      <c r="N1" s="8"/>
      <c r="O1" s="8"/>
      <c r="P1" s="8"/>
      <c r="Q1" s="8"/>
      <c r="R1" s="8"/>
      <c r="X1" s="10"/>
    </row>
    <row r="2" spans="1:24" ht="16.5" customHeight="1">
      <c r="A2" s="99" t="str">
        <f>előlap!A2</f>
        <v>Adószám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X2" s="10"/>
    </row>
    <row r="3" spans="16:24" ht="9.75" customHeight="1">
      <c r="P3" s="8"/>
      <c r="Q3" s="8"/>
      <c r="R3" s="8"/>
      <c r="X3" s="10"/>
    </row>
    <row r="4" spans="1:24" ht="16.5" customHeight="1">
      <c r="A4" s="8" t="s">
        <v>39</v>
      </c>
      <c r="B4" s="8"/>
      <c r="C4" s="20"/>
      <c r="D4" s="8"/>
      <c r="E4" s="8"/>
      <c r="F4" s="20"/>
      <c r="G4" s="8"/>
      <c r="H4" s="8"/>
      <c r="I4" s="8"/>
      <c r="J4" s="8"/>
      <c r="K4" s="8"/>
      <c r="L4" s="107" t="str">
        <f>előlap!A15</f>
        <v>Szász Endre Általános Iskoláért Alapítvány</v>
      </c>
      <c r="M4" s="107"/>
      <c r="N4" s="107"/>
      <c r="O4" s="107"/>
      <c r="P4" s="107"/>
      <c r="Q4" s="107"/>
      <c r="R4" s="107"/>
      <c r="S4" s="107"/>
      <c r="T4" s="107"/>
      <c r="U4" s="107"/>
      <c r="X4" s="10"/>
    </row>
    <row r="5" spans="1:24" ht="8.25" customHeight="1">
      <c r="A5" s="100"/>
      <c r="B5" s="100"/>
      <c r="C5" s="100"/>
      <c r="D5" s="100"/>
      <c r="E5" s="100"/>
      <c r="F5" s="100"/>
      <c r="G5" s="100"/>
      <c r="H5" s="8"/>
      <c r="I5" s="8"/>
      <c r="J5" s="8"/>
      <c r="K5" s="8"/>
      <c r="L5" s="8"/>
      <c r="M5" s="8"/>
      <c r="X5" s="10"/>
    </row>
    <row r="6" spans="1:24" ht="16.5" customHeight="1">
      <c r="A6" t="s">
        <v>40</v>
      </c>
      <c r="J6" s="130" t="str">
        <f>előlap!A19</f>
        <v>7255. Nagyberki Ifjúság útja 1</v>
      </c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X6" s="10"/>
    </row>
    <row r="7" spans="10:24" ht="7.5" customHeight="1"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X7" s="10"/>
    </row>
    <row r="8" spans="1:26" s="22" customFormat="1" ht="22.5" customHeight="1">
      <c r="A8" s="131" t="s">
        <v>41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X8" s="10"/>
      <c r="Z8" s="23"/>
    </row>
    <row r="9" spans="1:26" s="22" customFormat="1" ht="22.5" customHeight="1">
      <c r="A9" s="131" t="s">
        <v>42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X9" s="10"/>
      <c r="Z9" s="23"/>
    </row>
    <row r="10" spans="1:26" s="22" customFormat="1" ht="22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6">
        <f>előlap!I12</f>
        <v>2</v>
      </c>
      <c r="P10" s="26">
        <f>előlap!J12</f>
        <v>0</v>
      </c>
      <c r="Q10" s="26">
        <f>előlap!K12</f>
        <v>1</v>
      </c>
      <c r="R10" s="26">
        <f>előlap!L12</f>
        <v>0</v>
      </c>
      <c r="S10" s="25" t="s">
        <v>43</v>
      </c>
      <c r="T10" s="24"/>
      <c r="U10" s="24"/>
      <c r="X10" s="10"/>
      <c r="Z10" s="23"/>
    </row>
    <row r="11" spans="1:24" ht="16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X11" s="10"/>
    </row>
    <row r="12" spans="21:24" ht="16.5" customHeight="1" thickBot="1">
      <c r="U12" s="29" t="s">
        <v>0</v>
      </c>
      <c r="X12" s="10"/>
    </row>
    <row r="13" spans="1:24" ht="16.5" customHeight="1">
      <c r="A13" s="101" t="s">
        <v>23</v>
      </c>
      <c r="B13" s="102"/>
      <c r="C13" s="102"/>
      <c r="D13" s="110" t="s">
        <v>1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2"/>
      <c r="S13" s="105" t="s">
        <v>38</v>
      </c>
      <c r="T13" s="108" t="s">
        <v>2</v>
      </c>
      <c r="U13" s="97" t="s">
        <v>3</v>
      </c>
      <c r="X13" s="10"/>
    </row>
    <row r="14" spans="1:24" ht="16.5" customHeight="1">
      <c r="A14" s="103"/>
      <c r="B14" s="104"/>
      <c r="C14" s="104"/>
      <c r="D14" s="113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  <c r="S14" s="106"/>
      <c r="T14" s="109"/>
      <c r="U14" s="98"/>
      <c r="X14" s="10"/>
    </row>
    <row r="15" spans="1:24" ht="16.5" customHeight="1">
      <c r="A15" s="87" t="s">
        <v>4</v>
      </c>
      <c r="B15" s="88"/>
      <c r="C15" s="88"/>
      <c r="D15" s="92" t="s">
        <v>5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4"/>
      <c r="S15" s="30" t="s">
        <v>6</v>
      </c>
      <c r="T15" s="30" t="s">
        <v>7</v>
      </c>
      <c r="U15" s="31" t="s">
        <v>8</v>
      </c>
      <c r="X15" s="10"/>
    </row>
    <row r="16" spans="1:24" ht="18" customHeight="1">
      <c r="A16" s="72" t="s">
        <v>9</v>
      </c>
      <c r="B16" s="73"/>
      <c r="C16" s="73"/>
      <c r="D16" s="95" t="s">
        <v>24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4"/>
      <c r="S16" s="3">
        <f>(S17+S18+S19)</f>
        <v>266</v>
      </c>
      <c r="T16" s="11">
        <f>(T17+T18+T19)</f>
        <v>0</v>
      </c>
      <c r="U16" s="7">
        <f>U17+U18+U19</f>
        <v>169</v>
      </c>
      <c r="V16" s="9"/>
      <c r="W16" s="9"/>
      <c r="X16" s="10"/>
    </row>
    <row r="17" spans="1:24" ht="18" customHeight="1">
      <c r="A17" s="72" t="s">
        <v>50</v>
      </c>
      <c r="B17" s="73"/>
      <c r="C17" s="73"/>
      <c r="D17" s="89" t="s">
        <v>46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  <c r="S17" s="32"/>
      <c r="T17" s="33"/>
      <c r="U17" s="41"/>
      <c r="V17" s="34"/>
      <c r="W17" s="34"/>
      <c r="X17" s="10"/>
    </row>
    <row r="18" spans="1:24" ht="18" customHeight="1">
      <c r="A18" s="72" t="s">
        <v>51</v>
      </c>
      <c r="B18" s="73"/>
      <c r="C18" s="73"/>
      <c r="D18" s="89" t="s">
        <v>45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32">
        <v>266</v>
      </c>
      <c r="T18" s="33"/>
      <c r="U18" s="41">
        <v>169</v>
      </c>
      <c r="V18" s="34"/>
      <c r="W18" s="34"/>
      <c r="X18" s="10"/>
    </row>
    <row r="19" spans="1:24" ht="18" customHeight="1">
      <c r="A19" s="72" t="s">
        <v>52</v>
      </c>
      <c r="B19" s="73"/>
      <c r="C19" s="73"/>
      <c r="D19" s="116" t="s">
        <v>44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8"/>
      <c r="S19" s="32"/>
      <c r="T19" s="33"/>
      <c r="U19" s="35"/>
      <c r="V19" s="34"/>
      <c r="W19" s="34"/>
      <c r="X19" s="10"/>
    </row>
    <row r="20" spans="1:24" ht="15.75" customHeight="1">
      <c r="A20" s="72" t="s">
        <v>53</v>
      </c>
      <c r="B20" s="73"/>
      <c r="C20" s="73"/>
      <c r="D20" s="95" t="s">
        <v>58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4"/>
      <c r="S20" s="3">
        <f>(S21+S22+S23+S24)</f>
        <v>588</v>
      </c>
      <c r="T20" s="11">
        <f>(T21+T22+T23+T24)</f>
        <v>0</v>
      </c>
      <c r="U20" s="7">
        <f>U21+U22+U23+U24</f>
        <v>639</v>
      </c>
      <c r="V20" s="9"/>
      <c r="W20" s="9"/>
      <c r="X20" s="10"/>
    </row>
    <row r="21" spans="1:24" ht="15.75" customHeight="1">
      <c r="A21" s="72" t="s">
        <v>54</v>
      </c>
      <c r="B21" s="73"/>
      <c r="C21" s="73"/>
      <c r="D21" s="89" t="s">
        <v>59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32"/>
      <c r="T21" s="33"/>
      <c r="U21" s="35"/>
      <c r="V21" s="34"/>
      <c r="W21" s="34"/>
      <c r="X21" s="10"/>
    </row>
    <row r="22" spans="1:24" ht="15.75" customHeight="1">
      <c r="A22" s="72" t="s">
        <v>55</v>
      </c>
      <c r="B22" s="73"/>
      <c r="C22" s="73"/>
      <c r="D22" s="89" t="s">
        <v>60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32"/>
      <c r="T22" s="33"/>
      <c r="U22" s="35"/>
      <c r="V22" s="34"/>
      <c r="W22" s="34"/>
      <c r="X22" s="10"/>
    </row>
    <row r="23" spans="1:24" ht="15.75" customHeight="1">
      <c r="A23" s="72" t="s">
        <v>56</v>
      </c>
      <c r="B23" s="73"/>
      <c r="C23" s="73"/>
      <c r="D23" s="89" t="s">
        <v>61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32"/>
      <c r="T23" s="33"/>
      <c r="U23" s="35"/>
      <c r="V23" s="34"/>
      <c r="W23" s="34"/>
      <c r="X23" s="10"/>
    </row>
    <row r="24" spans="1:25" ht="15.75" customHeight="1" thickBot="1">
      <c r="A24" s="72" t="s">
        <v>57</v>
      </c>
      <c r="B24" s="73"/>
      <c r="C24" s="73"/>
      <c r="D24" s="89" t="s">
        <v>62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32">
        <v>588</v>
      </c>
      <c r="T24" s="33"/>
      <c r="U24" s="35">
        <v>639</v>
      </c>
      <c r="V24" s="34"/>
      <c r="W24" s="34"/>
      <c r="X24" s="10"/>
      <c r="Y24" s="19"/>
    </row>
    <row r="25" spans="1:24" ht="15.75" customHeight="1" thickBot="1">
      <c r="A25" s="133" t="s">
        <v>10</v>
      </c>
      <c r="B25" s="134"/>
      <c r="C25" s="134"/>
      <c r="D25" s="135" t="s">
        <v>63</v>
      </c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7"/>
      <c r="S25" s="4">
        <f>(S16+S20)</f>
        <v>854</v>
      </c>
      <c r="T25" s="4">
        <f>(T16+T20)</f>
        <v>0</v>
      </c>
      <c r="U25" s="5">
        <f>(U16+U20)</f>
        <v>808</v>
      </c>
      <c r="V25" s="9"/>
      <c r="W25" s="9"/>
      <c r="X25" s="10"/>
    </row>
    <row r="26" spans="1:24" ht="10.5" customHeight="1" thickBot="1">
      <c r="A26" s="132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9"/>
      <c r="W26" s="9"/>
      <c r="X26" s="10"/>
    </row>
    <row r="27" spans="1:24" ht="15" customHeight="1">
      <c r="A27" s="119" t="s">
        <v>11</v>
      </c>
      <c r="B27" s="120"/>
      <c r="C27" s="120"/>
      <c r="D27" s="121" t="s">
        <v>71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3"/>
      <c r="S27" s="42">
        <f>(S28+S29+S30+S31+S32)</f>
        <v>854</v>
      </c>
      <c r="T27" s="42">
        <f>(T28-T29+T30+T31+T32)</f>
        <v>0</v>
      </c>
      <c r="U27" s="43">
        <f>(U28+U29+U30+U31+U32)</f>
        <v>808</v>
      </c>
      <c r="V27" s="9"/>
      <c r="W27" s="9"/>
      <c r="X27" s="10"/>
    </row>
    <row r="28" spans="1:24" ht="15" customHeight="1">
      <c r="A28" s="87" t="s">
        <v>12</v>
      </c>
      <c r="B28" s="88"/>
      <c r="C28" s="88"/>
      <c r="D28" s="89" t="s">
        <v>64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  <c r="S28" s="32">
        <v>10</v>
      </c>
      <c r="T28" s="33"/>
      <c r="U28" s="35">
        <v>10</v>
      </c>
      <c r="V28" s="8"/>
      <c r="W28" s="8"/>
      <c r="X28" s="10"/>
    </row>
    <row r="29" spans="1:24" ht="15" customHeight="1">
      <c r="A29" s="72" t="s">
        <v>13</v>
      </c>
      <c r="B29" s="73"/>
      <c r="C29" s="73"/>
      <c r="D29" s="89" t="s">
        <v>65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/>
      <c r="S29" s="32">
        <v>851</v>
      </c>
      <c r="T29" s="33"/>
      <c r="U29" s="35">
        <v>844</v>
      </c>
      <c r="X29" s="10"/>
    </row>
    <row r="30" spans="1:24" ht="15" customHeight="1">
      <c r="A30" s="87" t="s">
        <v>14</v>
      </c>
      <c r="B30" s="88"/>
      <c r="C30" s="88"/>
      <c r="D30" s="89" t="s">
        <v>66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  <c r="S30" s="32"/>
      <c r="T30" s="33"/>
      <c r="U30" s="35"/>
      <c r="X30" s="10"/>
    </row>
    <row r="31" spans="1:24" ht="15" customHeight="1">
      <c r="A31" s="72" t="s">
        <v>15</v>
      </c>
      <c r="B31" s="73"/>
      <c r="C31" s="73"/>
      <c r="D31" s="89" t="s">
        <v>67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1"/>
      <c r="S31" s="32">
        <v>-7</v>
      </c>
      <c r="T31" s="33"/>
      <c r="U31" s="36">
        <v>-46</v>
      </c>
      <c r="X31" s="10"/>
    </row>
    <row r="32" spans="1:24" ht="15" customHeight="1">
      <c r="A32" s="87" t="s">
        <v>16</v>
      </c>
      <c r="B32" s="88"/>
      <c r="C32" s="88"/>
      <c r="D32" s="89" t="s">
        <v>68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  <c r="S32" s="32"/>
      <c r="T32" s="33"/>
      <c r="U32" s="35"/>
      <c r="X32" s="10"/>
    </row>
    <row r="33" spans="1:24" ht="15" customHeight="1">
      <c r="A33" s="72" t="s">
        <v>17</v>
      </c>
      <c r="B33" s="73"/>
      <c r="C33" s="73"/>
      <c r="D33" s="126" t="s">
        <v>47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8"/>
      <c r="S33" s="32"/>
      <c r="T33" s="33"/>
      <c r="U33" s="37"/>
      <c r="X33" s="10"/>
    </row>
    <row r="34" spans="1:26" s="14" customFormat="1" ht="15" customHeight="1">
      <c r="A34" s="124" t="s">
        <v>18</v>
      </c>
      <c r="B34" s="125"/>
      <c r="C34" s="125"/>
      <c r="D34" s="84" t="s">
        <v>69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/>
      <c r="S34" s="13"/>
      <c r="T34" s="15"/>
      <c r="U34" s="16"/>
      <c r="W34"/>
      <c r="X34" s="10"/>
      <c r="Y34"/>
      <c r="Z34" s="17"/>
    </row>
    <row r="35" spans="1:26" s="14" customFormat="1" ht="15" customHeight="1">
      <c r="A35" s="72" t="s">
        <v>19</v>
      </c>
      <c r="B35" s="73"/>
      <c r="C35" s="73"/>
      <c r="D35" s="84" t="s">
        <v>70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/>
      <c r="S35" s="13">
        <f>(S36+S37)</f>
        <v>0</v>
      </c>
      <c r="T35" s="13">
        <f>(T36+T37)</f>
        <v>0</v>
      </c>
      <c r="U35" s="12">
        <f>(U36+U37)</f>
        <v>0</v>
      </c>
      <c r="V35" s="27"/>
      <c r="W35" s="27"/>
      <c r="X35" s="10"/>
      <c r="Y35"/>
      <c r="Z35" s="18"/>
    </row>
    <row r="36" spans="1:24" ht="15" customHeight="1">
      <c r="A36" s="87" t="s">
        <v>20</v>
      </c>
      <c r="B36" s="88"/>
      <c r="C36" s="88"/>
      <c r="D36" s="89" t="s">
        <v>48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1"/>
      <c r="S36" s="38"/>
      <c r="T36" s="33"/>
      <c r="U36" s="44"/>
      <c r="V36" s="39"/>
      <c r="W36" s="39"/>
      <c r="X36" s="10"/>
    </row>
    <row r="37" spans="1:25" ht="15" customHeight="1" thickBot="1">
      <c r="A37" s="72" t="s">
        <v>21</v>
      </c>
      <c r="B37" s="73"/>
      <c r="C37" s="73"/>
      <c r="D37" s="74" t="s">
        <v>49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  <c r="S37" s="32"/>
      <c r="T37" s="33"/>
      <c r="U37" s="35"/>
      <c r="V37" s="34"/>
      <c r="W37" s="34"/>
      <c r="X37" s="10"/>
      <c r="Y37" s="10"/>
    </row>
    <row r="38" spans="1:24" ht="13.5" thickBot="1">
      <c r="A38" s="82" t="s">
        <v>22</v>
      </c>
      <c r="B38" s="83"/>
      <c r="C38" s="83"/>
      <c r="D38" s="79" t="s">
        <v>72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1"/>
      <c r="S38" s="4">
        <f>(S27+S33+S34+S35)</f>
        <v>854</v>
      </c>
      <c r="T38" s="4">
        <f>(T27+T33+T34+T35)</f>
        <v>0</v>
      </c>
      <c r="U38" s="5">
        <f>(U27+U33+U34+U35)</f>
        <v>808</v>
      </c>
      <c r="V38" s="9"/>
      <c r="W38" s="9"/>
      <c r="X38" s="10"/>
    </row>
    <row r="39" spans="1:24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2"/>
      <c r="V39" s="8"/>
      <c r="W39" s="8"/>
      <c r="X39" s="10"/>
    </row>
    <row r="40" spans="1:24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2"/>
      <c r="X40" s="10"/>
    </row>
    <row r="41" spans="1:24" ht="12.75">
      <c r="A41" s="59" t="str">
        <f>eredmény!A37</f>
        <v>Keltezés:</v>
      </c>
      <c r="B41" s="59"/>
      <c r="C41" s="59"/>
      <c r="D41" s="57"/>
      <c r="E41" s="129" t="str">
        <f>előlap!D26</f>
        <v>Nagyberki, </v>
      </c>
      <c r="F41" s="129"/>
      <c r="G41" s="129"/>
      <c r="H41" s="129"/>
      <c r="I41" s="57">
        <f>eredmény!H37</f>
        <v>2</v>
      </c>
      <c r="J41" s="57">
        <f>eredmény!I37</f>
        <v>0</v>
      </c>
      <c r="K41" s="57">
        <f>eredmény!J37</f>
        <v>1</v>
      </c>
      <c r="L41" s="57">
        <f>eredmény!K37</f>
        <v>1</v>
      </c>
      <c r="M41" s="57" t="str">
        <f>eredmény!L37</f>
        <v>. Január 31.</v>
      </c>
      <c r="N41" s="57"/>
      <c r="O41" s="57"/>
      <c r="P41" s="57"/>
      <c r="Q41" s="58"/>
      <c r="R41" s="58"/>
      <c r="S41" s="58"/>
      <c r="T41" s="58"/>
      <c r="U41" s="58"/>
      <c r="X41" s="10"/>
    </row>
    <row r="42" ht="12.75">
      <c r="X42" s="10"/>
    </row>
    <row r="43" ht="12.75">
      <c r="X43" s="10"/>
    </row>
    <row r="44" ht="12.75">
      <c r="X44" s="10"/>
    </row>
    <row r="45" spans="19:24" ht="12.75">
      <c r="S45" s="40"/>
      <c r="T45" s="6"/>
      <c r="U45" s="40"/>
      <c r="X45" s="10"/>
    </row>
    <row r="46" spans="19:24" ht="12.75">
      <c r="S46" s="68" t="s">
        <v>124</v>
      </c>
      <c r="T46" s="68"/>
      <c r="U46" s="68"/>
      <c r="X46" s="10"/>
    </row>
    <row r="47" spans="19:24" ht="12.75">
      <c r="S47" s="70"/>
      <c r="T47" s="70"/>
      <c r="U47" s="70"/>
      <c r="X47" s="10"/>
    </row>
    <row r="48" spans="20:24" ht="12.75">
      <c r="T48"/>
      <c r="U48"/>
      <c r="X48" s="10"/>
    </row>
    <row r="49" spans="20:24" ht="12.75">
      <c r="T49"/>
      <c r="U49"/>
      <c r="X49" s="10"/>
    </row>
    <row r="50" spans="20:24" ht="12.75">
      <c r="T50"/>
      <c r="U50"/>
      <c r="X50" s="10"/>
    </row>
    <row r="51" spans="20:21" ht="12.75">
      <c r="T51"/>
      <c r="U51"/>
    </row>
    <row r="52" spans="20:21" ht="12.75">
      <c r="T52"/>
      <c r="U52"/>
    </row>
    <row r="53" spans="20:21" ht="12.75">
      <c r="T53"/>
      <c r="U53"/>
    </row>
    <row r="54" spans="20:21" ht="12.75">
      <c r="T54"/>
      <c r="U54"/>
    </row>
    <row r="55" spans="20:21" ht="12.75">
      <c r="T55"/>
      <c r="U55"/>
    </row>
    <row r="56" spans="20:21" ht="12.75">
      <c r="T56"/>
      <c r="U56"/>
    </row>
    <row r="57" spans="20:21" ht="12.75" customHeight="1">
      <c r="T57"/>
      <c r="U57"/>
    </row>
    <row r="58" spans="20:24" ht="12.75">
      <c r="T58"/>
      <c r="U58"/>
      <c r="X58" s="10">
        <f aca="true" t="shared" si="0" ref="X58:X69">U60-W58</f>
        <v>0</v>
      </c>
    </row>
    <row r="59" spans="20:24" ht="12.75">
      <c r="T59"/>
      <c r="U59"/>
      <c r="X59" s="10">
        <f t="shared" si="0"/>
        <v>0</v>
      </c>
    </row>
    <row r="60" spans="20:24" ht="12.75">
      <c r="T60"/>
      <c r="U60"/>
      <c r="X60" s="10">
        <f t="shared" si="0"/>
        <v>0</v>
      </c>
    </row>
    <row r="61" spans="20:24" ht="12.75">
      <c r="T61"/>
      <c r="U61"/>
      <c r="X61" s="10">
        <f t="shared" si="0"/>
        <v>0</v>
      </c>
    </row>
    <row r="62" spans="20:24" ht="12.75">
      <c r="T62"/>
      <c r="U62"/>
      <c r="X62" s="10">
        <f t="shared" si="0"/>
        <v>0</v>
      </c>
    </row>
    <row r="63" spans="20:24" ht="12.75">
      <c r="T63"/>
      <c r="U63"/>
      <c r="X63" s="10">
        <f t="shared" si="0"/>
        <v>0</v>
      </c>
    </row>
    <row r="64" spans="20:24" ht="12.75">
      <c r="T64"/>
      <c r="U64"/>
      <c r="X64" s="10">
        <f t="shared" si="0"/>
        <v>0</v>
      </c>
    </row>
    <row r="65" spans="20:24" ht="12.75">
      <c r="T65"/>
      <c r="U65"/>
      <c r="X65" s="10">
        <f t="shared" si="0"/>
        <v>0</v>
      </c>
    </row>
    <row r="66" spans="20:24" ht="12.75">
      <c r="T66"/>
      <c r="U66"/>
      <c r="X66" s="10">
        <f t="shared" si="0"/>
        <v>0</v>
      </c>
    </row>
    <row r="67" spans="20:24" ht="12.75">
      <c r="T67"/>
      <c r="U67"/>
      <c r="X67" s="10">
        <f t="shared" si="0"/>
        <v>0</v>
      </c>
    </row>
    <row r="68" spans="20:24" ht="12.75">
      <c r="T68"/>
      <c r="U68"/>
      <c r="X68" s="10">
        <f t="shared" si="0"/>
        <v>0</v>
      </c>
    </row>
    <row r="69" spans="20:24" ht="12.75">
      <c r="T69"/>
      <c r="U69"/>
      <c r="X69" s="10">
        <f t="shared" si="0"/>
        <v>0</v>
      </c>
    </row>
    <row r="70" spans="20:21" ht="12.75">
      <c r="T70"/>
      <c r="U70"/>
    </row>
    <row r="71" spans="20:21" ht="12.75">
      <c r="T71"/>
      <c r="U71"/>
    </row>
    <row r="72" spans="20:21" ht="12.75">
      <c r="T72"/>
      <c r="U72"/>
    </row>
    <row r="73" spans="20:21" ht="12.75">
      <c r="T73"/>
      <c r="U73"/>
    </row>
    <row r="74" spans="20:21" ht="12.75">
      <c r="T74"/>
      <c r="U74"/>
    </row>
    <row r="75" spans="20:21" ht="12.75">
      <c r="T75"/>
      <c r="U75"/>
    </row>
    <row r="76" spans="20:21" ht="12.75">
      <c r="T76"/>
      <c r="U76"/>
    </row>
    <row r="77" spans="20:21" ht="12.75">
      <c r="T77"/>
      <c r="U77"/>
    </row>
    <row r="78" spans="20:21" ht="12.75">
      <c r="T78"/>
      <c r="U78"/>
    </row>
    <row r="79" spans="20:21" ht="12.75">
      <c r="T79"/>
      <c r="U79"/>
    </row>
    <row r="80" spans="20:21" ht="12.75">
      <c r="T80"/>
      <c r="U80"/>
    </row>
    <row r="81" spans="20:21" ht="12.75">
      <c r="T81"/>
      <c r="U81"/>
    </row>
    <row r="82" spans="1:21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2"/>
      <c r="T82"/>
      <c r="U82"/>
    </row>
    <row r="83" spans="1:21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2"/>
      <c r="T83"/>
      <c r="U83"/>
    </row>
    <row r="84" spans="1:20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2"/>
      <c r="T84"/>
    </row>
    <row r="85" spans="1:20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2"/>
      <c r="T85"/>
    </row>
    <row r="86" spans="1:20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2"/>
      <c r="T86"/>
    </row>
    <row r="87" spans="1:20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2"/>
      <c r="T87"/>
    </row>
    <row r="88" spans="1:20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2"/>
      <c r="T88"/>
    </row>
    <row r="89" spans="1:20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2"/>
      <c r="T89"/>
    </row>
    <row r="90" ht="12.75">
      <c r="T90"/>
    </row>
    <row r="91" ht="12.75">
      <c r="T91"/>
    </row>
  </sheetData>
  <sheetProtection/>
  <mergeCells count="81">
    <mergeCell ref="A8:U8"/>
    <mergeCell ref="A26:U26"/>
    <mergeCell ref="A25:C25"/>
    <mergeCell ref="D25:R25"/>
    <mergeCell ref="D24:R24"/>
    <mergeCell ref="D18:R18"/>
    <mergeCell ref="A20:C20"/>
    <mergeCell ref="A32:C32"/>
    <mergeCell ref="A30:C30"/>
    <mergeCell ref="A33:C33"/>
    <mergeCell ref="D32:R32"/>
    <mergeCell ref="D33:R33"/>
    <mergeCell ref="E41:H41"/>
    <mergeCell ref="A24:C24"/>
    <mergeCell ref="A28:C28"/>
    <mergeCell ref="A27:C27"/>
    <mergeCell ref="D27:R27"/>
    <mergeCell ref="D28:R28"/>
    <mergeCell ref="A34:C34"/>
    <mergeCell ref="D34:R34"/>
    <mergeCell ref="A31:C31"/>
    <mergeCell ref="D30:R30"/>
    <mergeCell ref="D31:R31"/>
    <mergeCell ref="D29:R29"/>
    <mergeCell ref="A29:C29"/>
    <mergeCell ref="A18:C18"/>
    <mergeCell ref="A17:C17"/>
    <mergeCell ref="D17:R17"/>
    <mergeCell ref="D19:R19"/>
    <mergeCell ref="A19:C19"/>
    <mergeCell ref="D22:R22"/>
    <mergeCell ref="D23:R23"/>
    <mergeCell ref="D20:R20"/>
    <mergeCell ref="U13:U14"/>
    <mergeCell ref="A2:N2"/>
    <mergeCell ref="A5:G5"/>
    <mergeCell ref="A13:C14"/>
    <mergeCell ref="S13:S14"/>
    <mergeCell ref="L4:U4"/>
    <mergeCell ref="T13:T14"/>
    <mergeCell ref="D13:R14"/>
    <mergeCell ref="J6:U6"/>
    <mergeCell ref="A9:U9"/>
    <mergeCell ref="D21:R21"/>
    <mergeCell ref="A22:C22"/>
    <mergeCell ref="A23:C23"/>
    <mergeCell ref="A21:C21"/>
    <mergeCell ref="D15:R15"/>
    <mergeCell ref="D16:R16"/>
    <mergeCell ref="A15:C15"/>
    <mergeCell ref="A16:C16"/>
    <mergeCell ref="D38:R38"/>
    <mergeCell ref="A38:C38"/>
    <mergeCell ref="D39:Q39"/>
    <mergeCell ref="A35:C35"/>
    <mergeCell ref="D35:R35"/>
    <mergeCell ref="A36:C36"/>
    <mergeCell ref="D36:R36"/>
    <mergeCell ref="D82:Q82"/>
    <mergeCell ref="A83:C83"/>
    <mergeCell ref="D83:Q83"/>
    <mergeCell ref="S46:U46"/>
    <mergeCell ref="S47:U47"/>
    <mergeCell ref="A40:C40"/>
    <mergeCell ref="D40:Q40"/>
    <mergeCell ref="A89:C89"/>
    <mergeCell ref="D89:Q89"/>
    <mergeCell ref="A86:C86"/>
    <mergeCell ref="D86:Q86"/>
    <mergeCell ref="A87:C87"/>
    <mergeCell ref="D87:Q87"/>
    <mergeCell ref="A37:C37"/>
    <mergeCell ref="D37:R37"/>
    <mergeCell ref="A39:C39"/>
    <mergeCell ref="A88:C88"/>
    <mergeCell ref="D88:Q88"/>
    <mergeCell ref="A84:C84"/>
    <mergeCell ref="D84:Q84"/>
    <mergeCell ref="A85:C85"/>
    <mergeCell ref="D85:Q85"/>
    <mergeCell ref="A82:C82"/>
  </mergeCells>
  <printOptions/>
  <pageMargins left="0.75" right="0.75" top="0.74" bottom="0.21" header="0.38" footer="0.21"/>
  <pageSetup orientation="portrait" paperSize="9" scale="95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41"/>
  <sheetViews>
    <sheetView tabSelected="1" zoomScale="80" zoomScaleNormal="80" zoomScalePageLayoutView="0" workbookViewId="0" topLeftCell="A7">
      <selection activeCell="T38" sqref="T38"/>
    </sheetView>
  </sheetViews>
  <sheetFormatPr defaultColWidth="9.00390625" defaultRowHeight="12.75"/>
  <cols>
    <col min="1" max="13" width="3.125" style="0" customWidth="1"/>
    <col min="14" max="14" width="5.00390625" style="0" customWidth="1"/>
    <col min="15" max="41" width="3.625" style="0" customWidth="1"/>
    <col min="42" max="43" width="3.125" style="0" customWidth="1"/>
    <col min="44" max="67" width="3.75390625" style="0" customWidth="1"/>
  </cols>
  <sheetData>
    <row r="1" spans="1:17" ht="17.25" customHeight="1">
      <c r="A1" s="1">
        <f>előlap!A1</f>
        <v>1</v>
      </c>
      <c r="B1" s="1">
        <f>előlap!B1</f>
        <v>8</v>
      </c>
      <c r="C1" s="1">
        <f>előlap!C1</f>
        <v>7</v>
      </c>
      <c r="D1" s="1">
        <f>előlap!D1</f>
        <v>6</v>
      </c>
      <c r="E1" s="1">
        <f>előlap!E1</f>
        <v>0</v>
      </c>
      <c r="F1" s="1">
        <f>előlap!F1</f>
        <v>3</v>
      </c>
      <c r="G1" s="1">
        <f>előlap!G1</f>
        <v>3</v>
      </c>
      <c r="H1" s="1">
        <f>előlap!H1</f>
        <v>8</v>
      </c>
      <c r="I1" s="1" t="str">
        <f>előlap!I1</f>
        <v>-</v>
      </c>
      <c r="J1" s="1">
        <f>előlap!J1</f>
        <v>1</v>
      </c>
      <c r="K1" s="1" t="str">
        <f>előlap!K1</f>
        <v>-</v>
      </c>
      <c r="L1" s="1">
        <f>előlap!L1</f>
        <v>1</v>
      </c>
      <c r="M1" s="1">
        <f>előlap!M1</f>
        <v>4</v>
      </c>
      <c r="N1" s="8"/>
      <c r="O1" s="8"/>
      <c r="P1" s="8"/>
      <c r="Q1" s="8"/>
    </row>
    <row r="2" spans="1:17" ht="17.25" customHeight="1">
      <c r="A2" s="68" t="str">
        <f>előlap!A2</f>
        <v>Adószám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0"/>
      <c r="O2" s="60"/>
      <c r="P2" s="60"/>
      <c r="Q2" s="60"/>
    </row>
    <row r="3" ht="9.75" customHeight="1"/>
    <row r="4" spans="1:41" ht="17.25" customHeight="1">
      <c r="A4" s="154" t="s">
        <v>73</v>
      </c>
      <c r="B4" s="154"/>
      <c r="C4" s="154"/>
      <c r="D4" s="154"/>
      <c r="E4" s="154"/>
      <c r="F4" s="154"/>
      <c r="G4" s="154"/>
      <c r="H4" s="154"/>
      <c r="I4" s="154"/>
      <c r="J4" s="154"/>
      <c r="K4" s="130" t="str">
        <f>előlap!A15</f>
        <v>Szász Endre Általános Iskoláért Alapítvány</v>
      </c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</row>
    <row r="5" ht="9" customHeight="1"/>
    <row r="6" spans="1:41" ht="17.25" customHeight="1">
      <c r="A6" t="s">
        <v>74</v>
      </c>
      <c r="H6" s="130" t="str">
        <f>előlap!A19</f>
        <v>7255. Nagyberki Ifjúság útja 1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57"/>
      <c r="AJ6" s="61">
        <f>előlap!I12</f>
        <v>2</v>
      </c>
      <c r="AK6" s="61">
        <f>előlap!J12</f>
        <v>0</v>
      </c>
      <c r="AL6" s="61">
        <f>előlap!K12</f>
        <v>1</v>
      </c>
      <c r="AM6" s="61">
        <f>előlap!L12</f>
        <v>0</v>
      </c>
      <c r="AN6" s="155" t="s">
        <v>110</v>
      </c>
      <c r="AO6" s="70"/>
    </row>
    <row r="7" ht="8.25" customHeight="1"/>
    <row r="8" spans="1:41" ht="18" customHeight="1">
      <c r="A8" s="156" t="s">
        <v>75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</row>
    <row r="9" spans="31:41" ht="14.25" customHeight="1" thickBot="1">
      <c r="AE9" s="167" t="s">
        <v>76</v>
      </c>
      <c r="AF9" s="167"/>
      <c r="AG9" s="167"/>
      <c r="AH9" s="167"/>
      <c r="AI9" s="167"/>
      <c r="AJ9" s="167"/>
      <c r="AK9" s="167"/>
      <c r="AL9" s="167"/>
      <c r="AM9" s="167"/>
      <c r="AN9" s="167"/>
      <c r="AO9" s="167"/>
    </row>
    <row r="10" spans="1:41" ht="14.25" customHeight="1">
      <c r="A10" s="157" t="s">
        <v>77</v>
      </c>
      <c r="B10" s="159" t="s">
        <v>1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 t="s">
        <v>38</v>
      </c>
      <c r="P10" s="160"/>
      <c r="Q10" s="160"/>
      <c r="R10" s="160"/>
      <c r="S10" s="160"/>
      <c r="T10" s="160"/>
      <c r="U10" s="160"/>
      <c r="V10" s="160"/>
      <c r="W10" s="160"/>
      <c r="X10" s="160" t="s">
        <v>78</v>
      </c>
      <c r="Y10" s="160"/>
      <c r="Z10" s="160"/>
      <c r="AA10" s="160"/>
      <c r="AB10" s="160"/>
      <c r="AC10" s="160"/>
      <c r="AD10" s="160"/>
      <c r="AE10" s="160"/>
      <c r="AF10" s="160"/>
      <c r="AG10" s="160" t="s">
        <v>79</v>
      </c>
      <c r="AH10" s="160"/>
      <c r="AI10" s="160"/>
      <c r="AJ10" s="160"/>
      <c r="AK10" s="160"/>
      <c r="AL10" s="160"/>
      <c r="AM10" s="160"/>
      <c r="AN10" s="160"/>
      <c r="AO10" s="168"/>
    </row>
    <row r="11" spans="1:41" ht="14.25" customHeight="1">
      <c r="A11" s="158"/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 t="s">
        <v>80</v>
      </c>
      <c r="P11" s="88"/>
      <c r="Q11" s="88"/>
      <c r="R11" s="88" t="s">
        <v>81</v>
      </c>
      <c r="S11" s="88"/>
      <c r="T11" s="88"/>
      <c r="U11" s="88" t="s">
        <v>82</v>
      </c>
      <c r="V11" s="88"/>
      <c r="W11" s="88"/>
      <c r="X11" s="88" t="s">
        <v>80</v>
      </c>
      <c r="Y11" s="88"/>
      <c r="Z11" s="88"/>
      <c r="AA11" s="88" t="s">
        <v>81</v>
      </c>
      <c r="AB11" s="88"/>
      <c r="AC11" s="88"/>
      <c r="AD11" s="88" t="s">
        <v>82</v>
      </c>
      <c r="AE11" s="88"/>
      <c r="AF11" s="88"/>
      <c r="AG11" s="88" t="s">
        <v>80</v>
      </c>
      <c r="AH11" s="88"/>
      <c r="AI11" s="88"/>
      <c r="AJ11" s="88" t="s">
        <v>81</v>
      </c>
      <c r="AK11" s="88"/>
      <c r="AL11" s="88"/>
      <c r="AM11" s="88" t="s">
        <v>82</v>
      </c>
      <c r="AN11" s="88"/>
      <c r="AO11" s="169"/>
    </row>
    <row r="12" spans="1:41" ht="14.25" customHeight="1">
      <c r="A12" s="48">
        <v>1</v>
      </c>
      <c r="B12" s="50" t="s">
        <v>31</v>
      </c>
      <c r="C12" s="161" t="s">
        <v>86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40">
        <f>O13+O23</f>
        <v>509</v>
      </c>
      <c r="P12" s="140"/>
      <c r="Q12" s="140"/>
      <c r="R12" s="140">
        <f>R13+R23</f>
        <v>0</v>
      </c>
      <c r="S12" s="140"/>
      <c r="T12" s="140"/>
      <c r="U12" s="140">
        <f>O12+R12</f>
        <v>509</v>
      </c>
      <c r="V12" s="140"/>
      <c r="W12" s="140"/>
      <c r="X12" s="140">
        <f>X13+X23</f>
        <v>0</v>
      </c>
      <c r="Y12" s="140"/>
      <c r="Z12" s="140"/>
      <c r="AA12" s="140">
        <f>AA13+AA23</f>
        <v>0</v>
      </c>
      <c r="AB12" s="140"/>
      <c r="AC12" s="140"/>
      <c r="AD12" s="140">
        <f>X12+AA12</f>
        <v>0</v>
      </c>
      <c r="AE12" s="140"/>
      <c r="AF12" s="140"/>
      <c r="AG12" s="140">
        <f>AG13+AG23</f>
        <v>861</v>
      </c>
      <c r="AH12" s="140"/>
      <c r="AI12" s="140"/>
      <c r="AJ12" s="140">
        <f>AJ13+AJ23</f>
        <v>0</v>
      </c>
      <c r="AK12" s="140"/>
      <c r="AL12" s="140"/>
      <c r="AM12" s="140">
        <f>AG12+AJ12</f>
        <v>861</v>
      </c>
      <c r="AN12" s="140"/>
      <c r="AO12" s="141"/>
    </row>
    <row r="13" spans="1:41" ht="14.25" customHeight="1">
      <c r="A13" s="48">
        <v>2</v>
      </c>
      <c r="B13" s="51" t="s">
        <v>25</v>
      </c>
      <c r="C13" s="162" t="s">
        <v>87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4"/>
      <c r="O13" s="140">
        <f>O14+O21+O22</f>
        <v>509</v>
      </c>
      <c r="P13" s="140"/>
      <c r="Q13" s="140"/>
      <c r="R13" s="140">
        <f>R14+R21+R22</f>
        <v>0</v>
      </c>
      <c r="S13" s="140"/>
      <c r="T13" s="140"/>
      <c r="U13" s="140">
        <f>O13+R13</f>
        <v>509</v>
      </c>
      <c r="V13" s="140"/>
      <c r="W13" s="140"/>
      <c r="X13" s="140">
        <f>X14+X21+X22</f>
        <v>0</v>
      </c>
      <c r="Y13" s="140"/>
      <c r="Z13" s="140"/>
      <c r="AA13" s="140">
        <f>AA14+AA21+AA22</f>
        <v>0</v>
      </c>
      <c r="AB13" s="140"/>
      <c r="AC13" s="140"/>
      <c r="AD13" s="140">
        <f>X13+AA13</f>
        <v>0</v>
      </c>
      <c r="AE13" s="140"/>
      <c r="AF13" s="140"/>
      <c r="AG13" s="140">
        <f>AG14+AG21+AG22</f>
        <v>861</v>
      </c>
      <c r="AH13" s="140"/>
      <c r="AI13" s="140"/>
      <c r="AJ13" s="140">
        <f>AJ14+AJ21+AJ22</f>
        <v>0</v>
      </c>
      <c r="AK13" s="140"/>
      <c r="AL13" s="140"/>
      <c r="AM13" s="140">
        <f>AG13+AJ13</f>
        <v>861</v>
      </c>
      <c r="AN13" s="140"/>
      <c r="AO13" s="141"/>
    </row>
    <row r="14" spans="1:41" ht="14.25" customHeight="1">
      <c r="A14" s="48">
        <v>3</v>
      </c>
      <c r="B14" s="52"/>
      <c r="C14" s="165" t="s">
        <v>85</v>
      </c>
      <c r="D14" s="165"/>
      <c r="E14" s="166" t="s">
        <v>89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40">
        <f>O15+O16+O17+O18+O19+O20</f>
        <v>507</v>
      </c>
      <c r="P14" s="140"/>
      <c r="Q14" s="140"/>
      <c r="R14" s="140">
        <f>R15+R16+R17+R18+R19+R20</f>
        <v>0</v>
      </c>
      <c r="S14" s="140"/>
      <c r="T14" s="140"/>
      <c r="U14" s="140">
        <f>O14+R14</f>
        <v>507</v>
      </c>
      <c r="V14" s="140"/>
      <c r="W14" s="140"/>
      <c r="X14" s="140">
        <f>X15+X16+X17+X18+X19+X20</f>
        <v>0</v>
      </c>
      <c r="Y14" s="140"/>
      <c r="Z14" s="140"/>
      <c r="AA14" s="140">
        <f>AA15+AA16+AA17+AA18+AA19+AA20</f>
        <v>0</v>
      </c>
      <c r="AB14" s="140"/>
      <c r="AC14" s="140"/>
      <c r="AD14" s="140">
        <f>X14+AA14</f>
        <v>0</v>
      </c>
      <c r="AE14" s="140"/>
      <c r="AF14" s="140"/>
      <c r="AG14" s="140">
        <f>AG15+AG16+AG17+AG18+AG19+AG20</f>
        <v>858</v>
      </c>
      <c r="AH14" s="140"/>
      <c r="AI14" s="140"/>
      <c r="AJ14" s="140">
        <f>AJ15+AJ16+AJ17+AJ18+AJ19+AJ20</f>
        <v>0</v>
      </c>
      <c r="AK14" s="140"/>
      <c r="AL14" s="140"/>
      <c r="AM14" s="140">
        <f>AG14+AJ14</f>
        <v>858</v>
      </c>
      <c r="AN14" s="140"/>
      <c r="AO14" s="141"/>
    </row>
    <row r="15" spans="1:41" ht="14.25" customHeight="1">
      <c r="A15" s="48">
        <v>4</v>
      </c>
      <c r="B15" s="48"/>
      <c r="C15" s="45"/>
      <c r="D15" s="45"/>
      <c r="E15" s="45"/>
      <c r="F15" s="146" t="s">
        <v>88</v>
      </c>
      <c r="G15" s="146"/>
      <c r="H15" s="146"/>
      <c r="I15" s="146"/>
      <c r="J15" s="146"/>
      <c r="K15" s="146"/>
      <c r="L15" s="146"/>
      <c r="M15" s="146"/>
      <c r="N15" s="146"/>
      <c r="O15" s="140"/>
      <c r="P15" s="140"/>
      <c r="Q15" s="140"/>
      <c r="R15" s="140"/>
      <c r="S15" s="140"/>
      <c r="T15" s="140"/>
      <c r="U15" s="140">
        <f aca="true" t="shared" si="0" ref="U15:U23">O15+R15</f>
        <v>0</v>
      </c>
      <c r="V15" s="140"/>
      <c r="W15" s="140"/>
      <c r="X15" s="140"/>
      <c r="Y15" s="140"/>
      <c r="Z15" s="140"/>
      <c r="AA15" s="140"/>
      <c r="AB15" s="140"/>
      <c r="AC15" s="140"/>
      <c r="AD15" s="140">
        <f aca="true" t="shared" si="1" ref="AD15:AD23">X15+AA15</f>
        <v>0</v>
      </c>
      <c r="AE15" s="140"/>
      <c r="AF15" s="140"/>
      <c r="AG15" s="140"/>
      <c r="AH15" s="140"/>
      <c r="AI15" s="140"/>
      <c r="AJ15" s="140"/>
      <c r="AK15" s="140"/>
      <c r="AL15" s="140"/>
      <c r="AM15" s="140">
        <f aca="true" t="shared" si="2" ref="AM15:AM23">AG15+AJ15</f>
        <v>0</v>
      </c>
      <c r="AN15" s="140"/>
      <c r="AO15" s="141"/>
    </row>
    <row r="16" spans="1:41" ht="14.25" customHeight="1">
      <c r="A16" s="48">
        <v>5</v>
      </c>
      <c r="B16" s="48"/>
      <c r="C16" s="45"/>
      <c r="D16" s="45"/>
      <c r="E16" s="45"/>
      <c r="F16" s="146" t="s">
        <v>90</v>
      </c>
      <c r="G16" s="146"/>
      <c r="H16" s="146"/>
      <c r="I16" s="146"/>
      <c r="J16" s="146"/>
      <c r="K16" s="146"/>
      <c r="L16" s="146"/>
      <c r="M16" s="146"/>
      <c r="N16" s="146"/>
      <c r="O16" s="140"/>
      <c r="P16" s="140"/>
      <c r="Q16" s="140"/>
      <c r="R16" s="140"/>
      <c r="S16" s="140"/>
      <c r="T16" s="140"/>
      <c r="U16" s="140">
        <f t="shared" si="0"/>
        <v>0</v>
      </c>
      <c r="V16" s="140"/>
      <c r="W16" s="140"/>
      <c r="X16" s="140"/>
      <c r="Y16" s="140"/>
      <c r="Z16" s="140"/>
      <c r="AA16" s="140"/>
      <c r="AB16" s="140"/>
      <c r="AC16" s="140"/>
      <c r="AD16" s="140">
        <f t="shared" si="1"/>
        <v>0</v>
      </c>
      <c r="AE16" s="140"/>
      <c r="AF16" s="140"/>
      <c r="AG16" s="140"/>
      <c r="AH16" s="140"/>
      <c r="AI16" s="140"/>
      <c r="AJ16" s="140"/>
      <c r="AK16" s="140"/>
      <c r="AL16" s="140"/>
      <c r="AM16" s="140">
        <f t="shared" si="2"/>
        <v>0</v>
      </c>
      <c r="AN16" s="140"/>
      <c r="AO16" s="141"/>
    </row>
    <row r="17" spans="1:41" ht="14.25" customHeight="1">
      <c r="A17" s="48">
        <v>6</v>
      </c>
      <c r="B17" s="148" t="s">
        <v>114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50"/>
      <c r="O17" s="140">
        <v>250</v>
      </c>
      <c r="P17" s="140"/>
      <c r="Q17" s="140"/>
      <c r="R17" s="140"/>
      <c r="S17" s="140"/>
      <c r="T17" s="140"/>
      <c r="U17" s="140">
        <f t="shared" si="0"/>
        <v>250</v>
      </c>
      <c r="V17" s="140"/>
      <c r="W17" s="140"/>
      <c r="X17" s="140"/>
      <c r="Y17" s="140"/>
      <c r="Z17" s="140"/>
      <c r="AA17" s="140"/>
      <c r="AB17" s="140"/>
      <c r="AC17" s="140"/>
      <c r="AD17" s="140">
        <f t="shared" si="1"/>
        <v>0</v>
      </c>
      <c r="AE17" s="140"/>
      <c r="AF17" s="140"/>
      <c r="AG17" s="140">
        <v>422</v>
      </c>
      <c r="AH17" s="140"/>
      <c r="AI17" s="140"/>
      <c r="AJ17" s="140"/>
      <c r="AK17" s="140"/>
      <c r="AL17" s="140"/>
      <c r="AM17" s="140">
        <f t="shared" si="2"/>
        <v>422</v>
      </c>
      <c r="AN17" s="140"/>
      <c r="AO17" s="141"/>
    </row>
    <row r="18" spans="1:41" ht="14.25" customHeight="1">
      <c r="A18" s="48">
        <v>7</v>
      </c>
      <c r="B18" s="48"/>
      <c r="C18" s="45"/>
      <c r="D18" s="45"/>
      <c r="E18" s="45"/>
      <c r="F18" s="146" t="s">
        <v>91</v>
      </c>
      <c r="G18" s="146"/>
      <c r="H18" s="146"/>
      <c r="I18" s="146"/>
      <c r="J18" s="146"/>
      <c r="K18" s="146"/>
      <c r="L18" s="146"/>
      <c r="M18" s="146"/>
      <c r="N18" s="146"/>
      <c r="O18" s="140"/>
      <c r="P18" s="140"/>
      <c r="Q18" s="140"/>
      <c r="R18" s="140"/>
      <c r="S18" s="140"/>
      <c r="T18" s="140"/>
      <c r="U18" s="140">
        <f t="shared" si="0"/>
        <v>0</v>
      </c>
      <c r="V18" s="140"/>
      <c r="W18" s="140"/>
      <c r="X18" s="140"/>
      <c r="Y18" s="140"/>
      <c r="Z18" s="140"/>
      <c r="AA18" s="140"/>
      <c r="AB18" s="140"/>
      <c r="AC18" s="140"/>
      <c r="AD18" s="140">
        <f t="shared" si="1"/>
        <v>0</v>
      </c>
      <c r="AE18" s="140"/>
      <c r="AF18" s="140"/>
      <c r="AG18" s="140"/>
      <c r="AH18" s="140"/>
      <c r="AI18" s="140"/>
      <c r="AJ18" s="140"/>
      <c r="AK18" s="140"/>
      <c r="AL18" s="140"/>
      <c r="AM18" s="140">
        <f t="shared" si="2"/>
        <v>0</v>
      </c>
      <c r="AN18" s="140"/>
      <c r="AO18" s="141"/>
    </row>
    <row r="19" spans="1:41" ht="14.25" customHeight="1">
      <c r="A19" s="48">
        <v>8</v>
      </c>
      <c r="B19" s="48"/>
      <c r="C19" s="45"/>
      <c r="D19" s="45"/>
      <c r="E19" s="45"/>
      <c r="F19" s="146" t="s">
        <v>92</v>
      </c>
      <c r="G19" s="146"/>
      <c r="H19" s="146"/>
      <c r="I19" s="146"/>
      <c r="J19" s="146"/>
      <c r="K19" s="146"/>
      <c r="L19" s="146"/>
      <c r="M19" s="146"/>
      <c r="N19" s="146"/>
      <c r="O19" s="140"/>
      <c r="P19" s="140"/>
      <c r="Q19" s="140"/>
      <c r="R19" s="140"/>
      <c r="S19" s="140"/>
      <c r="T19" s="140"/>
      <c r="U19" s="140">
        <f t="shared" si="0"/>
        <v>0</v>
      </c>
      <c r="V19" s="140"/>
      <c r="W19" s="140"/>
      <c r="X19" s="140"/>
      <c r="Y19" s="140"/>
      <c r="Z19" s="140"/>
      <c r="AA19" s="140"/>
      <c r="AB19" s="140"/>
      <c r="AC19" s="140"/>
      <c r="AD19" s="140">
        <f t="shared" si="1"/>
        <v>0</v>
      </c>
      <c r="AE19" s="140"/>
      <c r="AF19" s="140"/>
      <c r="AG19" s="140"/>
      <c r="AH19" s="140"/>
      <c r="AI19" s="140"/>
      <c r="AJ19" s="140"/>
      <c r="AK19" s="140"/>
      <c r="AL19" s="140"/>
      <c r="AM19" s="140">
        <f t="shared" si="2"/>
        <v>0</v>
      </c>
      <c r="AN19" s="140"/>
      <c r="AO19" s="141"/>
    </row>
    <row r="20" spans="1:41" ht="14.25" customHeight="1">
      <c r="A20" s="48">
        <v>9</v>
      </c>
      <c r="B20" s="48"/>
      <c r="C20" s="45"/>
      <c r="D20" s="45"/>
      <c r="E20" s="45"/>
      <c r="F20" s="146" t="s">
        <v>93</v>
      </c>
      <c r="G20" s="146"/>
      <c r="H20" s="146"/>
      <c r="I20" s="146"/>
      <c r="J20" s="146"/>
      <c r="K20" s="146"/>
      <c r="L20" s="146"/>
      <c r="M20" s="146"/>
      <c r="N20" s="146"/>
      <c r="O20" s="140">
        <v>257</v>
      </c>
      <c r="P20" s="140"/>
      <c r="Q20" s="140"/>
      <c r="R20" s="140"/>
      <c r="S20" s="140"/>
      <c r="T20" s="140"/>
      <c r="U20" s="140">
        <f t="shared" si="0"/>
        <v>257</v>
      </c>
      <c r="V20" s="140"/>
      <c r="W20" s="140"/>
      <c r="X20" s="140"/>
      <c r="Y20" s="140"/>
      <c r="Z20" s="140"/>
      <c r="AA20" s="140"/>
      <c r="AB20" s="140"/>
      <c r="AC20" s="140"/>
      <c r="AD20" s="140">
        <f t="shared" si="1"/>
        <v>0</v>
      </c>
      <c r="AE20" s="140"/>
      <c r="AF20" s="140"/>
      <c r="AG20" s="140">
        <v>436</v>
      </c>
      <c r="AH20" s="140"/>
      <c r="AI20" s="140"/>
      <c r="AJ20" s="140"/>
      <c r="AK20" s="140"/>
      <c r="AL20" s="140"/>
      <c r="AM20" s="140">
        <f t="shared" si="2"/>
        <v>436</v>
      </c>
      <c r="AN20" s="140"/>
      <c r="AO20" s="141"/>
    </row>
    <row r="21" spans="1:41" ht="14.25" customHeight="1">
      <c r="A21" s="48">
        <v>10</v>
      </c>
      <c r="B21" s="151" t="s">
        <v>113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52"/>
      <c r="O21" s="140"/>
      <c r="P21" s="140"/>
      <c r="Q21" s="140"/>
      <c r="R21" s="140"/>
      <c r="S21" s="140"/>
      <c r="T21" s="140"/>
      <c r="U21" s="140">
        <f t="shared" si="0"/>
        <v>0</v>
      </c>
      <c r="V21" s="140"/>
      <c r="W21" s="140"/>
      <c r="X21" s="140"/>
      <c r="Y21" s="140"/>
      <c r="Z21" s="140"/>
      <c r="AA21" s="140"/>
      <c r="AB21" s="140"/>
      <c r="AC21" s="140"/>
      <c r="AD21" s="140">
        <f t="shared" si="1"/>
        <v>0</v>
      </c>
      <c r="AE21" s="140"/>
      <c r="AF21" s="140"/>
      <c r="AG21" s="140"/>
      <c r="AH21" s="140"/>
      <c r="AI21" s="140"/>
      <c r="AJ21" s="140"/>
      <c r="AK21" s="140"/>
      <c r="AL21" s="140"/>
      <c r="AM21" s="140">
        <f t="shared" si="2"/>
        <v>0</v>
      </c>
      <c r="AN21" s="140"/>
      <c r="AO21" s="141"/>
    </row>
    <row r="22" spans="1:41" ht="14.25" customHeight="1">
      <c r="A22" s="48">
        <v>11</v>
      </c>
      <c r="B22" s="48"/>
      <c r="C22" s="45"/>
      <c r="D22" s="45"/>
      <c r="E22" s="146" t="s">
        <v>94</v>
      </c>
      <c r="F22" s="146"/>
      <c r="G22" s="146"/>
      <c r="H22" s="146"/>
      <c r="I22" s="146"/>
      <c r="J22" s="146"/>
      <c r="K22" s="146"/>
      <c r="L22" s="146"/>
      <c r="M22" s="146"/>
      <c r="N22" s="146"/>
      <c r="O22" s="140">
        <v>2</v>
      </c>
      <c r="P22" s="140"/>
      <c r="Q22" s="140"/>
      <c r="R22" s="140"/>
      <c r="S22" s="140"/>
      <c r="T22" s="140"/>
      <c r="U22" s="140">
        <f t="shared" si="0"/>
        <v>2</v>
      </c>
      <c r="V22" s="140"/>
      <c r="W22" s="140"/>
      <c r="X22" s="140"/>
      <c r="Y22" s="140"/>
      <c r="Z22" s="140"/>
      <c r="AA22" s="140"/>
      <c r="AB22" s="140"/>
      <c r="AC22" s="140"/>
      <c r="AD22" s="140">
        <f t="shared" si="1"/>
        <v>0</v>
      </c>
      <c r="AE22" s="140"/>
      <c r="AF22" s="140"/>
      <c r="AG22" s="140">
        <v>3</v>
      </c>
      <c r="AH22" s="140"/>
      <c r="AI22" s="140"/>
      <c r="AJ22" s="140"/>
      <c r="AK22" s="140"/>
      <c r="AL22" s="140"/>
      <c r="AM22" s="140">
        <f t="shared" si="2"/>
        <v>3</v>
      </c>
      <c r="AN22" s="140"/>
      <c r="AO22" s="141"/>
    </row>
    <row r="23" spans="1:41" ht="14.25" customHeight="1">
      <c r="A23" s="48">
        <v>12</v>
      </c>
      <c r="B23" s="53" t="s">
        <v>26</v>
      </c>
      <c r="C23" s="147" t="s">
        <v>95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0"/>
      <c r="P23" s="140"/>
      <c r="Q23" s="140"/>
      <c r="R23" s="140"/>
      <c r="S23" s="140"/>
      <c r="T23" s="140"/>
      <c r="U23" s="140">
        <f t="shared" si="0"/>
        <v>0</v>
      </c>
      <c r="V23" s="140"/>
      <c r="W23" s="140"/>
      <c r="X23" s="140"/>
      <c r="Y23" s="140"/>
      <c r="Z23" s="140"/>
      <c r="AA23" s="140"/>
      <c r="AB23" s="140"/>
      <c r="AC23" s="140"/>
      <c r="AD23" s="140">
        <f t="shared" si="1"/>
        <v>0</v>
      </c>
      <c r="AE23" s="140"/>
      <c r="AF23" s="140"/>
      <c r="AG23" s="140"/>
      <c r="AH23" s="140"/>
      <c r="AI23" s="140"/>
      <c r="AJ23" s="140"/>
      <c r="AK23" s="140"/>
      <c r="AL23" s="140"/>
      <c r="AM23" s="140">
        <f t="shared" si="2"/>
        <v>0</v>
      </c>
      <c r="AN23" s="140"/>
      <c r="AO23" s="141"/>
    </row>
    <row r="24" spans="1:41" ht="14.25" customHeight="1">
      <c r="A24" s="48">
        <v>13</v>
      </c>
      <c r="B24" s="54" t="s">
        <v>32</v>
      </c>
      <c r="C24" s="153" t="s">
        <v>96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42">
        <f>O25+O27+O28+O29</f>
        <v>516</v>
      </c>
      <c r="P24" s="143"/>
      <c r="Q24" s="144"/>
      <c r="R24" s="142">
        <f>R25+R27+R28+R29</f>
        <v>0</v>
      </c>
      <c r="S24" s="143"/>
      <c r="T24" s="144"/>
      <c r="U24" s="140">
        <f aca="true" t="shared" si="3" ref="U24:U35">O24+R24</f>
        <v>516</v>
      </c>
      <c r="V24" s="140"/>
      <c r="W24" s="140"/>
      <c r="X24" s="142">
        <f>X25+X27+X28+X29</f>
        <v>0</v>
      </c>
      <c r="Y24" s="143"/>
      <c r="Z24" s="144"/>
      <c r="AA24" s="142">
        <f>AA25+AA27+AA28+AA29</f>
        <v>0</v>
      </c>
      <c r="AB24" s="143"/>
      <c r="AC24" s="144"/>
      <c r="AD24" s="140">
        <f aca="true" t="shared" si="4" ref="AD24:AD35">X24+AA24</f>
        <v>0</v>
      </c>
      <c r="AE24" s="140"/>
      <c r="AF24" s="140"/>
      <c r="AG24" s="142">
        <f>AG25+AG27+AG28+AG29</f>
        <v>907</v>
      </c>
      <c r="AH24" s="143"/>
      <c r="AI24" s="144"/>
      <c r="AJ24" s="142">
        <f>AJ25+AJ27+AJ28+AJ29</f>
        <v>0</v>
      </c>
      <c r="AK24" s="143"/>
      <c r="AL24" s="144"/>
      <c r="AM24" s="140">
        <f aca="true" t="shared" si="5" ref="AM24:AM35">AG24+AJ24</f>
        <v>907</v>
      </c>
      <c r="AN24" s="140"/>
      <c r="AO24" s="141"/>
    </row>
    <row r="25" spans="1:41" ht="14.25" customHeight="1">
      <c r="A25" s="48">
        <v>14</v>
      </c>
      <c r="B25" s="47" t="s">
        <v>27</v>
      </c>
      <c r="C25" s="147" t="s">
        <v>97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0">
        <v>419</v>
      </c>
      <c r="P25" s="140"/>
      <c r="Q25" s="140"/>
      <c r="R25" s="140"/>
      <c r="S25" s="140"/>
      <c r="T25" s="140"/>
      <c r="U25" s="140">
        <f t="shared" si="3"/>
        <v>419</v>
      </c>
      <c r="V25" s="140"/>
      <c r="W25" s="140"/>
      <c r="X25" s="140"/>
      <c r="Y25" s="140"/>
      <c r="Z25" s="140"/>
      <c r="AA25" s="140"/>
      <c r="AB25" s="140"/>
      <c r="AC25" s="140"/>
      <c r="AD25" s="140">
        <f t="shared" si="4"/>
        <v>0</v>
      </c>
      <c r="AE25" s="140"/>
      <c r="AF25" s="140"/>
      <c r="AG25" s="140">
        <v>810</v>
      </c>
      <c r="AH25" s="140"/>
      <c r="AI25" s="140"/>
      <c r="AJ25" s="140"/>
      <c r="AK25" s="140"/>
      <c r="AL25" s="140"/>
      <c r="AM25" s="140">
        <f t="shared" si="5"/>
        <v>810</v>
      </c>
      <c r="AN25" s="140"/>
      <c r="AO25" s="141"/>
    </row>
    <row r="26" spans="1:41" ht="14.25" customHeight="1">
      <c r="A26" s="48">
        <v>15</v>
      </c>
      <c r="B26" s="47"/>
      <c r="C26" s="147" t="s">
        <v>85</v>
      </c>
      <c r="D26" s="147"/>
      <c r="E26" s="170" t="s">
        <v>98</v>
      </c>
      <c r="F26" s="146"/>
      <c r="G26" s="146"/>
      <c r="H26" s="146"/>
      <c r="I26" s="146"/>
      <c r="J26" s="146"/>
      <c r="K26" s="146"/>
      <c r="L26" s="146"/>
      <c r="M26" s="146"/>
      <c r="N26" s="152"/>
      <c r="O26" s="140"/>
      <c r="P26" s="140"/>
      <c r="Q26" s="140"/>
      <c r="R26" s="140"/>
      <c r="S26" s="140"/>
      <c r="T26" s="140"/>
      <c r="U26" s="140">
        <f t="shared" si="3"/>
        <v>0</v>
      </c>
      <c r="V26" s="140"/>
      <c r="W26" s="140"/>
      <c r="X26" s="140"/>
      <c r="Y26" s="140"/>
      <c r="Z26" s="140"/>
      <c r="AA26" s="140"/>
      <c r="AB26" s="140"/>
      <c r="AC26" s="140"/>
      <c r="AD26" s="140">
        <f t="shared" si="4"/>
        <v>0</v>
      </c>
      <c r="AE26" s="140"/>
      <c r="AF26" s="140"/>
      <c r="AG26" s="140"/>
      <c r="AH26" s="140"/>
      <c r="AI26" s="140"/>
      <c r="AJ26" s="140"/>
      <c r="AK26" s="140"/>
      <c r="AL26" s="140"/>
      <c r="AM26" s="140">
        <f t="shared" si="5"/>
        <v>0</v>
      </c>
      <c r="AN26" s="140"/>
      <c r="AO26" s="141"/>
    </row>
    <row r="27" spans="1:41" ht="14.25" customHeight="1">
      <c r="A27" s="48">
        <v>16</v>
      </c>
      <c r="B27" s="47" t="s">
        <v>28</v>
      </c>
      <c r="C27" s="46" t="s">
        <v>99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140"/>
      <c r="P27" s="140"/>
      <c r="Q27" s="140"/>
      <c r="R27" s="140"/>
      <c r="S27" s="140"/>
      <c r="T27" s="140"/>
      <c r="U27" s="140">
        <f t="shared" si="3"/>
        <v>0</v>
      </c>
      <c r="V27" s="140"/>
      <c r="W27" s="140"/>
      <c r="X27" s="140"/>
      <c r="Y27" s="140"/>
      <c r="Z27" s="140"/>
      <c r="AA27" s="140"/>
      <c r="AB27" s="140"/>
      <c r="AC27" s="140"/>
      <c r="AD27" s="140">
        <f t="shared" si="4"/>
        <v>0</v>
      </c>
      <c r="AE27" s="140"/>
      <c r="AF27" s="140"/>
      <c r="AG27" s="140"/>
      <c r="AH27" s="140"/>
      <c r="AI27" s="140"/>
      <c r="AJ27" s="140"/>
      <c r="AK27" s="140"/>
      <c r="AL27" s="140"/>
      <c r="AM27" s="140">
        <f t="shared" si="5"/>
        <v>0</v>
      </c>
      <c r="AN27" s="140"/>
      <c r="AO27" s="141"/>
    </row>
    <row r="28" spans="1:41" ht="14.25" customHeight="1">
      <c r="A28" s="48">
        <v>17</v>
      </c>
      <c r="B28" s="47" t="s">
        <v>29</v>
      </c>
      <c r="C28" s="147" t="s">
        <v>100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0">
        <v>97</v>
      </c>
      <c r="P28" s="140"/>
      <c r="Q28" s="140"/>
      <c r="R28" s="140"/>
      <c r="S28" s="140"/>
      <c r="T28" s="140"/>
      <c r="U28" s="140">
        <f t="shared" si="3"/>
        <v>97</v>
      </c>
      <c r="V28" s="140"/>
      <c r="W28" s="140"/>
      <c r="X28" s="140"/>
      <c r="Y28" s="140"/>
      <c r="Z28" s="140"/>
      <c r="AA28" s="140"/>
      <c r="AB28" s="140"/>
      <c r="AC28" s="140"/>
      <c r="AD28" s="140">
        <f t="shared" si="4"/>
        <v>0</v>
      </c>
      <c r="AE28" s="140"/>
      <c r="AF28" s="140"/>
      <c r="AG28" s="140">
        <v>97</v>
      </c>
      <c r="AH28" s="140"/>
      <c r="AI28" s="140"/>
      <c r="AJ28" s="140"/>
      <c r="AK28" s="140"/>
      <c r="AL28" s="140"/>
      <c r="AM28" s="140">
        <f t="shared" si="5"/>
        <v>97</v>
      </c>
      <c r="AN28" s="140"/>
      <c r="AO28" s="141"/>
    </row>
    <row r="29" spans="1:41" ht="14.25" customHeight="1">
      <c r="A29" s="48">
        <v>18</v>
      </c>
      <c r="B29" s="47" t="s">
        <v>30</v>
      </c>
      <c r="C29" s="147" t="s">
        <v>101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0"/>
      <c r="P29" s="140"/>
      <c r="Q29" s="140"/>
      <c r="R29" s="140"/>
      <c r="S29" s="140"/>
      <c r="T29" s="140"/>
      <c r="U29" s="140">
        <f t="shared" si="3"/>
        <v>0</v>
      </c>
      <c r="V29" s="140"/>
      <c r="W29" s="140"/>
      <c r="X29" s="140"/>
      <c r="Y29" s="140"/>
      <c r="Z29" s="140"/>
      <c r="AA29" s="140"/>
      <c r="AB29" s="140"/>
      <c r="AC29" s="140"/>
      <c r="AD29" s="140">
        <f t="shared" si="4"/>
        <v>0</v>
      </c>
      <c r="AE29" s="140"/>
      <c r="AF29" s="140"/>
      <c r="AG29" s="140"/>
      <c r="AH29" s="140"/>
      <c r="AI29" s="140"/>
      <c r="AJ29" s="140"/>
      <c r="AK29" s="140"/>
      <c r="AL29" s="140"/>
      <c r="AM29" s="140">
        <f t="shared" si="5"/>
        <v>0</v>
      </c>
      <c r="AN29" s="140"/>
      <c r="AO29" s="141"/>
    </row>
    <row r="30" spans="1:41" ht="14.25" customHeight="1">
      <c r="A30" s="48">
        <v>19</v>
      </c>
      <c r="B30" s="54" t="s">
        <v>33</v>
      </c>
      <c r="C30" s="153" t="s">
        <v>102</v>
      </c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40">
        <f>O13-O25-O29</f>
        <v>90</v>
      </c>
      <c r="P30" s="140"/>
      <c r="Q30" s="140"/>
      <c r="R30" s="140">
        <f>R13-R25-R29</f>
        <v>0</v>
      </c>
      <c r="S30" s="140"/>
      <c r="T30" s="140"/>
      <c r="U30" s="140">
        <f>U13-U25-U29</f>
        <v>90</v>
      </c>
      <c r="V30" s="140"/>
      <c r="W30" s="140"/>
      <c r="X30" s="140">
        <f>X13-X25-X29</f>
        <v>0</v>
      </c>
      <c r="Y30" s="140"/>
      <c r="Z30" s="140"/>
      <c r="AA30" s="140">
        <f>AA13-AA25-AA29</f>
        <v>0</v>
      </c>
      <c r="AB30" s="140"/>
      <c r="AC30" s="140"/>
      <c r="AD30" s="140">
        <f>AD13-AD25-AD29</f>
        <v>0</v>
      </c>
      <c r="AE30" s="140"/>
      <c r="AF30" s="140"/>
      <c r="AG30" s="140">
        <f>AG13-AG25-AG29</f>
        <v>51</v>
      </c>
      <c r="AH30" s="140"/>
      <c r="AI30" s="140"/>
      <c r="AJ30" s="140">
        <f>AJ13-AJ25-AJ29</f>
        <v>0</v>
      </c>
      <c r="AK30" s="140"/>
      <c r="AL30" s="140"/>
      <c r="AM30" s="140">
        <f>AM13-AM25-AM29</f>
        <v>51</v>
      </c>
      <c r="AN30" s="140"/>
      <c r="AO30" s="140"/>
    </row>
    <row r="31" spans="1:41" ht="14.25" customHeight="1">
      <c r="A31" s="48">
        <v>20</v>
      </c>
      <c r="B31" s="54" t="s">
        <v>34</v>
      </c>
      <c r="C31" s="153" t="s">
        <v>103</v>
      </c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40">
        <f>O23-(O27+O28)</f>
        <v>-97</v>
      </c>
      <c r="P31" s="140"/>
      <c r="Q31" s="140"/>
      <c r="R31" s="140">
        <f>R23-(R27+R28)</f>
        <v>0</v>
      </c>
      <c r="S31" s="140"/>
      <c r="T31" s="140"/>
      <c r="U31" s="140">
        <f t="shared" si="3"/>
        <v>-97</v>
      </c>
      <c r="V31" s="140"/>
      <c r="W31" s="140"/>
      <c r="X31" s="140">
        <f>X23-(X27+X28)</f>
        <v>0</v>
      </c>
      <c r="Y31" s="140"/>
      <c r="Z31" s="140"/>
      <c r="AA31" s="140">
        <f>AA23-(AA27+AA28)</f>
        <v>0</v>
      </c>
      <c r="AB31" s="140"/>
      <c r="AC31" s="140"/>
      <c r="AD31" s="140">
        <f t="shared" si="4"/>
        <v>0</v>
      </c>
      <c r="AE31" s="140"/>
      <c r="AF31" s="140"/>
      <c r="AG31" s="140">
        <f>AG23-(AG27+AG28)</f>
        <v>-97</v>
      </c>
      <c r="AH31" s="140"/>
      <c r="AI31" s="140"/>
      <c r="AJ31" s="140">
        <f>AJ23-(AJ27+AJ28)</f>
        <v>0</v>
      </c>
      <c r="AK31" s="140"/>
      <c r="AL31" s="140"/>
      <c r="AM31" s="140">
        <f t="shared" si="5"/>
        <v>-97</v>
      </c>
      <c r="AN31" s="140"/>
      <c r="AO31" s="141"/>
    </row>
    <row r="32" spans="1:41" ht="14.25" customHeight="1">
      <c r="A32" s="48">
        <v>21</v>
      </c>
      <c r="B32" s="54" t="s">
        <v>35</v>
      </c>
      <c r="C32" s="153" t="s">
        <v>104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40">
        <f>(O13+O23)-(O25+O27+O28)</f>
        <v>-7</v>
      </c>
      <c r="P32" s="140"/>
      <c r="Q32" s="140"/>
      <c r="R32" s="140">
        <f>(R13+R23)-(R25+R27+R28)</f>
        <v>0</v>
      </c>
      <c r="S32" s="140"/>
      <c r="T32" s="140"/>
      <c r="U32" s="140">
        <f t="shared" si="3"/>
        <v>-7</v>
      </c>
      <c r="V32" s="140"/>
      <c r="W32" s="140"/>
      <c r="X32" s="140">
        <f>(X13+X23)-(X25+X27+X28)</f>
        <v>0</v>
      </c>
      <c r="Y32" s="140"/>
      <c r="Z32" s="140"/>
      <c r="AA32" s="140">
        <f>(AA13+AA23)-(AA25+AA27+AA28)</f>
        <v>0</v>
      </c>
      <c r="AB32" s="140"/>
      <c r="AC32" s="140"/>
      <c r="AD32" s="140">
        <f t="shared" si="4"/>
        <v>0</v>
      </c>
      <c r="AE32" s="140"/>
      <c r="AF32" s="140"/>
      <c r="AG32" s="140">
        <f>(AG13+AG23)-(AG25+AG27+AG28)</f>
        <v>-46</v>
      </c>
      <c r="AH32" s="140"/>
      <c r="AI32" s="140"/>
      <c r="AJ32" s="140">
        <f>(AJ13+AJ23)-(AJ25+AJ27+AJ28)</f>
        <v>0</v>
      </c>
      <c r="AK32" s="140"/>
      <c r="AL32" s="140"/>
      <c r="AM32" s="140">
        <f t="shared" si="5"/>
        <v>-46</v>
      </c>
      <c r="AN32" s="140"/>
      <c r="AO32" s="141"/>
    </row>
    <row r="33" spans="1:41" ht="14.25" customHeight="1">
      <c r="A33" s="48">
        <v>22</v>
      </c>
      <c r="B33" s="54" t="s">
        <v>105</v>
      </c>
      <c r="C33" s="153" t="s">
        <v>106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40"/>
      <c r="P33" s="140"/>
      <c r="Q33" s="140"/>
      <c r="R33" s="140"/>
      <c r="S33" s="140"/>
      <c r="T33" s="140"/>
      <c r="U33" s="140">
        <f t="shared" si="3"/>
        <v>0</v>
      </c>
      <c r="V33" s="140"/>
      <c r="W33" s="140"/>
      <c r="X33" s="140"/>
      <c r="Y33" s="140"/>
      <c r="Z33" s="140"/>
      <c r="AA33" s="140"/>
      <c r="AB33" s="140"/>
      <c r="AC33" s="140"/>
      <c r="AD33" s="140">
        <f t="shared" si="4"/>
        <v>0</v>
      </c>
      <c r="AE33" s="140"/>
      <c r="AF33" s="140"/>
      <c r="AG33" s="140"/>
      <c r="AH33" s="140"/>
      <c r="AI33" s="140"/>
      <c r="AJ33" s="140"/>
      <c r="AK33" s="140"/>
      <c r="AL33" s="140"/>
      <c r="AM33" s="140">
        <f t="shared" si="5"/>
        <v>0</v>
      </c>
      <c r="AN33" s="140"/>
      <c r="AO33" s="141"/>
    </row>
    <row r="34" spans="1:41" ht="14.25" customHeight="1">
      <c r="A34" s="48">
        <v>23</v>
      </c>
      <c r="B34" s="54" t="s">
        <v>37</v>
      </c>
      <c r="C34" s="153" t="s">
        <v>36</v>
      </c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40"/>
      <c r="P34" s="140"/>
      <c r="Q34" s="140"/>
      <c r="R34" s="140"/>
      <c r="S34" s="140"/>
      <c r="T34" s="140"/>
      <c r="U34" s="140">
        <f t="shared" si="3"/>
        <v>0</v>
      </c>
      <c r="V34" s="140"/>
      <c r="W34" s="140"/>
      <c r="X34" s="140"/>
      <c r="Y34" s="140"/>
      <c r="Z34" s="140"/>
      <c r="AA34" s="140"/>
      <c r="AB34" s="140"/>
      <c r="AC34" s="140"/>
      <c r="AD34" s="140">
        <f t="shared" si="4"/>
        <v>0</v>
      </c>
      <c r="AE34" s="140"/>
      <c r="AF34" s="140"/>
      <c r="AG34" s="140"/>
      <c r="AH34" s="140"/>
      <c r="AI34" s="140"/>
      <c r="AJ34" s="140"/>
      <c r="AK34" s="140"/>
      <c r="AL34" s="140"/>
      <c r="AM34" s="140">
        <f t="shared" si="5"/>
        <v>0</v>
      </c>
      <c r="AN34" s="140"/>
      <c r="AO34" s="141"/>
    </row>
    <row r="35" spans="1:41" ht="14.25" customHeight="1" thickBot="1">
      <c r="A35" s="49">
        <v>24</v>
      </c>
      <c r="B35" s="55" t="s">
        <v>107</v>
      </c>
      <c r="C35" s="145" t="s">
        <v>108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38">
        <f>O32-O33-O34</f>
        <v>-7</v>
      </c>
      <c r="P35" s="138"/>
      <c r="Q35" s="138"/>
      <c r="R35" s="138">
        <f>R32-R33-R34</f>
        <v>0</v>
      </c>
      <c r="S35" s="138"/>
      <c r="T35" s="138"/>
      <c r="U35" s="138">
        <f t="shared" si="3"/>
        <v>-7</v>
      </c>
      <c r="V35" s="138"/>
      <c r="W35" s="138"/>
      <c r="X35" s="138">
        <f>X32-X33-X34</f>
        <v>0</v>
      </c>
      <c r="Y35" s="138"/>
      <c r="Z35" s="138"/>
      <c r="AA35" s="138">
        <f>AA32-AA33-AA34</f>
        <v>0</v>
      </c>
      <c r="AB35" s="138"/>
      <c r="AC35" s="138"/>
      <c r="AD35" s="138">
        <f t="shared" si="4"/>
        <v>0</v>
      </c>
      <c r="AE35" s="138"/>
      <c r="AF35" s="138"/>
      <c r="AG35" s="138">
        <f>AG32-AG33-AG34</f>
        <v>-46</v>
      </c>
      <c r="AH35" s="138"/>
      <c r="AI35" s="138"/>
      <c r="AJ35" s="138">
        <f>AJ32-AJ33-AJ34</f>
        <v>0</v>
      </c>
      <c r="AK35" s="138"/>
      <c r="AL35" s="138"/>
      <c r="AM35" s="138">
        <f t="shared" si="5"/>
        <v>-46</v>
      </c>
      <c r="AN35" s="138"/>
      <c r="AO35" s="139"/>
    </row>
    <row r="36" spans="22:41" ht="17.25" customHeight="1"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</row>
    <row r="37" spans="1:41" ht="17.25" customHeight="1">
      <c r="A37" s="14" t="s">
        <v>83</v>
      </c>
      <c r="B37" s="14"/>
      <c r="C37" s="14"/>
      <c r="D37" s="129" t="str">
        <f>előlap!D26</f>
        <v>Nagyberki, </v>
      </c>
      <c r="E37" s="129"/>
      <c r="F37" s="129"/>
      <c r="G37" s="129"/>
      <c r="H37" s="57">
        <f>előlap!I12</f>
        <v>2</v>
      </c>
      <c r="I37" s="57">
        <f>előlap!J12</f>
        <v>0</v>
      </c>
      <c r="J37" s="57">
        <f>előlap!K12</f>
        <v>1</v>
      </c>
      <c r="K37" s="57">
        <f>előlap!L12+1</f>
        <v>1</v>
      </c>
      <c r="L37" s="14" t="s">
        <v>112</v>
      </c>
      <c r="M37" s="14"/>
      <c r="N37" s="14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</row>
    <row r="38" ht="17.25" customHeight="1"/>
    <row r="39" spans="22:41" ht="17.25" customHeight="1">
      <c r="V39" s="70" t="s">
        <v>84</v>
      </c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</row>
    <row r="40" spans="22:41" ht="17.25" customHeight="1">
      <c r="V40" s="70" t="s">
        <v>124</v>
      </c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</row>
    <row r="41" spans="28:35" ht="17.25" customHeight="1">
      <c r="AB41" s="70"/>
      <c r="AC41" s="70"/>
      <c r="AD41" s="70"/>
      <c r="AE41" s="70"/>
      <c r="AF41" s="70"/>
      <c r="AG41" s="70"/>
      <c r="AH41" s="70"/>
      <c r="AI41" s="70"/>
    </row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</sheetData>
  <sheetProtection/>
  <mergeCells count="266">
    <mergeCell ref="A2:M2"/>
    <mergeCell ref="D37:G37"/>
    <mergeCell ref="C25:N25"/>
    <mergeCell ref="C26:D26"/>
    <mergeCell ref="E26:N26"/>
    <mergeCell ref="C29:N29"/>
    <mergeCell ref="C30:N30"/>
    <mergeCell ref="C31:N31"/>
    <mergeCell ref="AA12:AC12"/>
    <mergeCell ref="AD12:AF12"/>
    <mergeCell ref="AG12:AI12"/>
    <mergeCell ref="X11:Z11"/>
    <mergeCell ref="C33:N33"/>
    <mergeCell ref="O34:Q34"/>
    <mergeCell ref="C34:N34"/>
    <mergeCell ref="O20:Q20"/>
    <mergeCell ref="O21:Q21"/>
    <mergeCell ref="O22:Q22"/>
    <mergeCell ref="O23:Q23"/>
    <mergeCell ref="O24:Q24"/>
    <mergeCell ref="E22:N22"/>
    <mergeCell ref="C32:N32"/>
    <mergeCell ref="C13:N13"/>
    <mergeCell ref="C14:D14"/>
    <mergeCell ref="E14:N14"/>
    <mergeCell ref="F15:N15"/>
    <mergeCell ref="AE9:AO9"/>
    <mergeCell ref="AG10:AO10"/>
    <mergeCell ref="X10:AF10"/>
    <mergeCell ref="O10:W10"/>
    <mergeCell ref="AM11:AO11"/>
    <mergeCell ref="AG11:AI11"/>
    <mergeCell ref="R11:T11"/>
    <mergeCell ref="U11:W11"/>
    <mergeCell ref="AJ11:AL11"/>
    <mergeCell ref="U12:W12"/>
    <mergeCell ref="X12:Z12"/>
    <mergeCell ref="A10:A11"/>
    <mergeCell ref="B10:N11"/>
    <mergeCell ref="O12:Q12"/>
    <mergeCell ref="C12:N12"/>
    <mergeCell ref="R12:T12"/>
    <mergeCell ref="AJ13:AL13"/>
    <mergeCell ref="AM13:AO13"/>
    <mergeCell ref="X13:Z13"/>
    <mergeCell ref="AA13:AC13"/>
    <mergeCell ref="AD13:AF13"/>
    <mergeCell ref="AG13:AI13"/>
    <mergeCell ref="A4:J4"/>
    <mergeCell ref="K4:AO4"/>
    <mergeCell ref="AN6:AO6"/>
    <mergeCell ref="AJ12:AL12"/>
    <mergeCell ref="AM12:AO12"/>
    <mergeCell ref="AA11:AC11"/>
    <mergeCell ref="AD11:AF11"/>
    <mergeCell ref="A8:AO8"/>
    <mergeCell ref="H6:AG6"/>
    <mergeCell ref="O11:Q11"/>
    <mergeCell ref="V40:AO40"/>
    <mergeCell ref="O35:Q35"/>
    <mergeCell ref="R14:T14"/>
    <mergeCell ref="R15:T15"/>
    <mergeCell ref="R16:T16"/>
    <mergeCell ref="R17:T17"/>
    <mergeCell ref="R18:T18"/>
    <mergeCell ref="O14:Q14"/>
    <mergeCell ref="O15:Q15"/>
    <mergeCell ref="O17:Q17"/>
    <mergeCell ref="U27:W27"/>
    <mergeCell ref="U28:W28"/>
    <mergeCell ref="U30:W30"/>
    <mergeCell ref="O13:Q13"/>
    <mergeCell ref="R13:T13"/>
    <mergeCell ref="U13:W13"/>
    <mergeCell ref="O18:Q18"/>
    <mergeCell ref="O19:Q19"/>
    <mergeCell ref="O16:Q16"/>
    <mergeCell ref="F18:N18"/>
    <mergeCell ref="C23:N23"/>
    <mergeCell ref="C24:N24"/>
    <mergeCell ref="AB41:AI41"/>
    <mergeCell ref="V39:AO39"/>
    <mergeCell ref="U22:W22"/>
    <mergeCell ref="U23:W23"/>
    <mergeCell ref="U24:W24"/>
    <mergeCell ref="U25:W25"/>
    <mergeCell ref="U26:W26"/>
    <mergeCell ref="O30:Q30"/>
    <mergeCell ref="O31:Q31"/>
    <mergeCell ref="O32:Q32"/>
    <mergeCell ref="O33:Q33"/>
    <mergeCell ref="F16:N16"/>
    <mergeCell ref="C28:N28"/>
    <mergeCell ref="B17:N17"/>
    <mergeCell ref="B21:N21"/>
    <mergeCell ref="F19:N19"/>
    <mergeCell ref="F20:N20"/>
    <mergeCell ref="R19:T19"/>
    <mergeCell ref="R20:T20"/>
    <mergeCell ref="R21:T21"/>
    <mergeCell ref="R22:T22"/>
    <mergeCell ref="C35:N35"/>
    <mergeCell ref="O25:Q25"/>
    <mergeCell ref="O26:Q26"/>
    <mergeCell ref="O27:Q27"/>
    <mergeCell ref="O28:Q28"/>
    <mergeCell ref="O29:Q29"/>
    <mergeCell ref="R33:T33"/>
    <mergeCell ref="R34:T34"/>
    <mergeCell ref="R27:T27"/>
    <mergeCell ref="R28:T28"/>
    <mergeCell ref="R29:T29"/>
    <mergeCell ref="R30:T30"/>
    <mergeCell ref="U19:W19"/>
    <mergeCell ref="U20:W20"/>
    <mergeCell ref="U21:W21"/>
    <mergeCell ref="U29:W29"/>
    <mergeCell ref="R31:T31"/>
    <mergeCell ref="R32:T32"/>
    <mergeCell ref="R23:T23"/>
    <mergeCell ref="R24:T24"/>
    <mergeCell ref="R25:T25"/>
    <mergeCell ref="R26:T26"/>
    <mergeCell ref="U31:W31"/>
    <mergeCell ref="U32:W32"/>
    <mergeCell ref="U33:W33"/>
    <mergeCell ref="U34:W34"/>
    <mergeCell ref="R35:T35"/>
    <mergeCell ref="U14:W14"/>
    <mergeCell ref="U15:W15"/>
    <mergeCell ref="U16:W16"/>
    <mergeCell ref="U17:W17"/>
    <mergeCell ref="U18:W18"/>
    <mergeCell ref="U35:W35"/>
    <mergeCell ref="X14:Z14"/>
    <mergeCell ref="X15:Z15"/>
    <mergeCell ref="X16:Z16"/>
    <mergeCell ref="X17:Z17"/>
    <mergeCell ref="X18:Z18"/>
    <mergeCell ref="X19:Z19"/>
    <mergeCell ref="X20:Z20"/>
    <mergeCell ref="X21:Z21"/>
    <mergeCell ref="X22:Z22"/>
    <mergeCell ref="X33:Z33"/>
    <mergeCell ref="X34:Z34"/>
    <mergeCell ref="X27:Z27"/>
    <mergeCell ref="X28:Z28"/>
    <mergeCell ref="X29:Z29"/>
    <mergeCell ref="X30:Z30"/>
    <mergeCell ref="AA19:AC19"/>
    <mergeCell ref="AA20:AC20"/>
    <mergeCell ref="AA21:AC21"/>
    <mergeCell ref="AA22:AC22"/>
    <mergeCell ref="X31:Z31"/>
    <mergeCell ref="X32:Z32"/>
    <mergeCell ref="X23:Z23"/>
    <mergeCell ref="X24:Z24"/>
    <mergeCell ref="X25:Z25"/>
    <mergeCell ref="X26:Z26"/>
    <mergeCell ref="AA23:AC23"/>
    <mergeCell ref="AA24:AC24"/>
    <mergeCell ref="AA25:AC25"/>
    <mergeCell ref="AA26:AC26"/>
    <mergeCell ref="X35:Z35"/>
    <mergeCell ref="AA14:AC14"/>
    <mergeCell ref="AA15:AC15"/>
    <mergeCell ref="AA16:AC16"/>
    <mergeCell ref="AA17:AC17"/>
    <mergeCell ref="AA18:AC18"/>
    <mergeCell ref="AA31:AC31"/>
    <mergeCell ref="AA32:AC32"/>
    <mergeCell ref="AA33:AC33"/>
    <mergeCell ref="AA34:AC34"/>
    <mergeCell ref="AA27:AC27"/>
    <mergeCell ref="AA28:AC28"/>
    <mergeCell ref="AA29:AC29"/>
    <mergeCell ref="AA30:AC30"/>
    <mergeCell ref="AA35:AC35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D33:AF33"/>
    <mergeCell ref="AD34:AF34"/>
    <mergeCell ref="AD27:AF27"/>
    <mergeCell ref="AD28:AF28"/>
    <mergeCell ref="AD29:AF29"/>
    <mergeCell ref="AD30:AF30"/>
    <mergeCell ref="AG19:AI19"/>
    <mergeCell ref="AG20:AI20"/>
    <mergeCell ref="AG21:AI21"/>
    <mergeCell ref="AG22:AI22"/>
    <mergeCell ref="AD31:AF31"/>
    <mergeCell ref="AD32:AF32"/>
    <mergeCell ref="AD23:AF23"/>
    <mergeCell ref="AD24:AF24"/>
    <mergeCell ref="AD25:AF25"/>
    <mergeCell ref="AD26:AF26"/>
    <mergeCell ref="AG23:AI23"/>
    <mergeCell ref="AG24:AI24"/>
    <mergeCell ref="AG25:AI25"/>
    <mergeCell ref="AG26:AI26"/>
    <mergeCell ref="AD35:AF35"/>
    <mergeCell ref="AG14:AI14"/>
    <mergeCell ref="AG15:AI15"/>
    <mergeCell ref="AG16:AI16"/>
    <mergeCell ref="AG17:AI17"/>
    <mergeCell ref="AG18:AI18"/>
    <mergeCell ref="AG31:AI31"/>
    <mergeCell ref="AG32:AI32"/>
    <mergeCell ref="AG33:AI33"/>
    <mergeCell ref="AG34:AI34"/>
    <mergeCell ref="AG27:AI27"/>
    <mergeCell ref="AG28:AI28"/>
    <mergeCell ref="AG29:AI29"/>
    <mergeCell ref="AG30:AI30"/>
    <mergeCell ref="AG35:AI35"/>
    <mergeCell ref="AJ14:AL14"/>
    <mergeCell ref="AJ15:AL15"/>
    <mergeCell ref="AJ16:AL16"/>
    <mergeCell ref="AJ17:AL17"/>
    <mergeCell ref="AJ18:AL18"/>
    <mergeCell ref="AJ19:AL19"/>
    <mergeCell ref="AJ20:AL20"/>
    <mergeCell ref="AJ21:AL21"/>
    <mergeCell ref="AJ22:AL22"/>
    <mergeCell ref="AJ33:AL33"/>
    <mergeCell ref="AJ34:AL34"/>
    <mergeCell ref="AJ27:AL27"/>
    <mergeCell ref="AJ28:AL28"/>
    <mergeCell ref="AJ29:AL29"/>
    <mergeCell ref="AJ30:AL30"/>
    <mergeCell ref="AM19:AO19"/>
    <mergeCell ref="AM20:AO20"/>
    <mergeCell ref="AM21:AO21"/>
    <mergeCell ref="AM22:AO22"/>
    <mergeCell ref="AJ31:AL31"/>
    <mergeCell ref="AJ32:AL32"/>
    <mergeCell ref="AJ23:AL23"/>
    <mergeCell ref="AJ24:AL24"/>
    <mergeCell ref="AJ25:AL25"/>
    <mergeCell ref="AJ26:AL26"/>
    <mergeCell ref="AM23:AO23"/>
    <mergeCell ref="AM24:AO24"/>
    <mergeCell ref="AM25:AO25"/>
    <mergeCell ref="AM26:AO26"/>
    <mergeCell ref="AJ35:AL35"/>
    <mergeCell ref="AM14:AO14"/>
    <mergeCell ref="AM15:AO15"/>
    <mergeCell ref="AM16:AO16"/>
    <mergeCell ref="AM17:AO17"/>
    <mergeCell ref="AM18:AO18"/>
    <mergeCell ref="AM35:AO35"/>
    <mergeCell ref="AM29:AO29"/>
    <mergeCell ref="AM30:AO30"/>
    <mergeCell ref="AM31:AO31"/>
    <mergeCell ref="AM32:AO32"/>
    <mergeCell ref="AM27:AO27"/>
    <mergeCell ref="AM28:AO28"/>
    <mergeCell ref="AM33:AO33"/>
    <mergeCell ref="AM34:AO34"/>
  </mergeCells>
  <printOptions/>
  <pageMargins left="0.29" right="0.28" top="0.22" bottom="0.14" header="0.15" footer="0.14"/>
  <pageSetup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KVG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Fáró Nikoletta</dc:creator>
  <cp:keywords/>
  <dc:description/>
  <cp:lastModifiedBy>Zsuzsanna</cp:lastModifiedBy>
  <cp:lastPrinted>2011-02-17T11:17:49Z</cp:lastPrinted>
  <dcterms:created xsi:type="dcterms:W3CDTF">2001-07-17T06:45:44Z</dcterms:created>
  <dcterms:modified xsi:type="dcterms:W3CDTF">2011-03-14T10:10:30Z</dcterms:modified>
  <cp:category/>
  <cp:version/>
  <cp:contentType/>
  <cp:contentStatus/>
</cp:coreProperties>
</file>